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7795" windowHeight="10560" activeTab="3"/>
  </bookViews>
  <sheets>
    <sheet name="прил 1" sheetId="6" r:id="rId1"/>
    <sheet name="Прил 2" sheetId="7" r:id="rId2"/>
    <sheet name="Прил 3" sheetId="8" r:id="rId3"/>
    <sheet name="Прил 4" sheetId="9" r:id="rId4"/>
    <sheet name="Прил 5" sheetId="10" r:id="rId5"/>
  </sheets>
  <definedNames>
    <definedName name="_xlnm._FilterDatabase" localSheetId="0" hidden="1">'прил 1'!$A$7:$E$184</definedName>
    <definedName name="_xlnm._FilterDatabase" localSheetId="1" hidden="1">'Прил 2'!$A$9:$D$581</definedName>
    <definedName name="_xlnm._FilterDatabase" localSheetId="2" hidden="1">'Прил 3'!$A$9:$E$567</definedName>
    <definedName name="_xlnm._FilterDatabase" localSheetId="3" hidden="1">'Прил 4'!$A$9:$J$709</definedName>
    <definedName name="_xlnm.Print_Titles" localSheetId="0">'прил 1'!$5:$7</definedName>
    <definedName name="_xlnm.Print_Titles" localSheetId="1">'Прил 2'!$9:$10</definedName>
    <definedName name="_xlnm.Print_Titles" localSheetId="2">'Прил 3'!$9:$10</definedName>
    <definedName name="_xlnm.Print_Titles" localSheetId="4">'Прил 5'!$9:$9</definedName>
    <definedName name="_xlnm.Print_Area" localSheetId="0">'прил 1'!$A$1:$F$188</definedName>
    <definedName name="_xlnm.Print_Area" localSheetId="1">'Прил 2'!$A$1:$J$585</definedName>
    <definedName name="_xlnm.Print_Area" localSheetId="2">'Прил 3'!$A$1:$K$559</definedName>
    <definedName name="_xlnm.Print_Area" localSheetId="4">'Прил 5'!$A$1:$E$34</definedName>
  </definedNames>
  <calcPr calcId="145621"/>
</workbook>
</file>

<file path=xl/calcChain.xml><?xml version="1.0" encoding="utf-8"?>
<calcChain xmlns="http://schemas.openxmlformats.org/spreadsheetml/2006/main">
  <c r="C184" i="6" l="1"/>
  <c r="E183" i="6"/>
  <c r="E182" i="6"/>
  <c r="E181" i="6"/>
  <c r="E180" i="6"/>
  <c r="E179" i="6"/>
  <c r="E178" i="6"/>
  <c r="E177" i="6"/>
  <c r="E176" i="6"/>
  <c r="D175" i="6"/>
  <c r="E175" i="6" s="1"/>
  <c r="C175" i="6"/>
  <c r="E174" i="6"/>
  <c r="D173" i="6"/>
  <c r="E173" i="6" s="1"/>
  <c r="C173" i="6"/>
  <c r="E172" i="6"/>
  <c r="D171" i="6"/>
  <c r="E171" i="6" s="1"/>
  <c r="C171" i="6"/>
  <c r="E170" i="6"/>
  <c r="D169" i="6"/>
  <c r="E169" i="6" s="1"/>
  <c r="C169" i="6"/>
  <c r="C168" i="6"/>
  <c r="E167" i="6"/>
  <c r="D166" i="6"/>
  <c r="C166" i="6"/>
  <c r="E166" i="6" s="1"/>
  <c r="E165" i="6"/>
  <c r="D164" i="6"/>
  <c r="C164" i="6"/>
  <c r="E164" i="6" s="1"/>
  <c r="E163" i="6"/>
  <c r="D162" i="6"/>
  <c r="C162" i="6"/>
  <c r="E162" i="6" s="1"/>
  <c r="E161" i="6"/>
  <c r="D160" i="6"/>
  <c r="C160" i="6"/>
  <c r="E160" i="6" s="1"/>
  <c r="E159" i="6"/>
  <c r="D158" i="6"/>
  <c r="C158" i="6"/>
  <c r="C157" i="6" s="1"/>
  <c r="D157" i="6"/>
  <c r="E156" i="6"/>
  <c r="D155" i="6"/>
  <c r="E155" i="6" s="1"/>
  <c r="C155" i="6"/>
  <c r="E150" i="6"/>
  <c r="D149" i="6"/>
  <c r="E149" i="6" s="1"/>
  <c r="C149" i="6"/>
  <c r="E148" i="6"/>
  <c r="D147" i="6"/>
  <c r="E147" i="6" s="1"/>
  <c r="C147" i="6"/>
  <c r="E146" i="6"/>
  <c r="D145" i="6"/>
  <c r="E145" i="6" s="1"/>
  <c r="C145" i="6"/>
  <c r="E144" i="6"/>
  <c r="D143" i="6"/>
  <c r="E143" i="6" s="1"/>
  <c r="C143" i="6"/>
  <c r="E142" i="6"/>
  <c r="D141" i="6"/>
  <c r="E141" i="6" s="1"/>
  <c r="C141" i="6"/>
  <c r="E138" i="6"/>
  <c r="D137" i="6"/>
  <c r="E137" i="6" s="1"/>
  <c r="C137" i="6"/>
  <c r="E136" i="6"/>
  <c r="D135" i="6"/>
  <c r="E135" i="6" s="1"/>
  <c r="C135" i="6"/>
  <c r="C134" i="6"/>
  <c r="E133" i="6"/>
  <c r="D132" i="6"/>
  <c r="C132" i="6"/>
  <c r="E132" i="6" s="1"/>
  <c r="E131" i="6"/>
  <c r="D130" i="6"/>
  <c r="C130" i="6"/>
  <c r="E130" i="6" s="1"/>
  <c r="E129" i="6"/>
  <c r="D128" i="6"/>
  <c r="C128" i="6"/>
  <c r="E128" i="6" s="1"/>
  <c r="D127" i="6"/>
  <c r="E127" i="6" l="1"/>
  <c r="E157" i="6"/>
  <c r="E158" i="6"/>
  <c r="C127" i="6"/>
  <c r="C126" i="6" s="1"/>
  <c r="C125" i="6" s="1"/>
  <c r="D134" i="6"/>
  <c r="E134" i="6" s="1"/>
  <c r="D168" i="6"/>
  <c r="E168" i="6" s="1"/>
  <c r="E21" i="10"/>
  <c r="E22" i="10"/>
  <c r="E23" i="10"/>
  <c r="E24" i="10"/>
  <c r="D25" i="10"/>
  <c r="D26" i="10"/>
  <c r="D27" i="10"/>
  <c r="D21" i="10"/>
  <c r="D22" i="10"/>
  <c r="D23" i="10"/>
  <c r="D11" i="10"/>
  <c r="C11" i="10"/>
  <c r="C13" i="10"/>
  <c r="C15" i="10"/>
  <c r="C16" i="10"/>
  <c r="C25" i="10"/>
  <c r="C26" i="10"/>
  <c r="C27" i="10"/>
  <c r="D126" i="6" l="1"/>
  <c r="D49" i="6"/>
  <c r="D42" i="6"/>
  <c r="C41" i="6"/>
  <c r="E52" i="6"/>
  <c r="E53" i="6"/>
  <c r="D53" i="6"/>
  <c r="D52" i="6" s="1"/>
  <c r="C53" i="6"/>
  <c r="C52" i="6" s="1"/>
  <c r="E126" i="6" l="1"/>
  <c r="D125" i="6"/>
  <c r="E125" i="6" s="1"/>
  <c r="D41" i="6"/>
  <c r="E54" i="6" l="1"/>
  <c r="C20" i="6"/>
  <c r="D20" i="6"/>
  <c r="D10" i="6"/>
  <c r="C10" i="6"/>
  <c r="E16" i="6"/>
  <c r="E17" i="6"/>
  <c r="I553" i="9" l="1"/>
  <c r="I761" i="9"/>
  <c r="I663" i="9"/>
  <c r="H663" i="9"/>
  <c r="H761" i="9"/>
  <c r="I757" i="9"/>
  <c r="H757" i="9"/>
  <c r="I713" i="9"/>
  <c r="H713" i="9"/>
  <c r="J754" i="9"/>
  <c r="J755" i="9"/>
  <c r="J756" i="9"/>
  <c r="J742" i="9"/>
  <c r="J743" i="9"/>
  <c r="J744" i="9"/>
  <c r="J732" i="9"/>
  <c r="J733" i="9"/>
  <c r="J734" i="9"/>
  <c r="I681" i="9"/>
  <c r="H681" i="9"/>
  <c r="I674" i="9"/>
  <c r="H674" i="9"/>
  <c r="J678" i="9"/>
  <c r="J679" i="9"/>
  <c r="J680" i="9"/>
  <c r="I664" i="9"/>
  <c r="H664" i="9"/>
  <c r="J671" i="9"/>
  <c r="J672" i="9"/>
  <c r="J673" i="9"/>
  <c r="I659" i="9"/>
  <c r="I658" i="9" s="1"/>
  <c r="I653" i="9"/>
  <c r="J653" i="9" s="1"/>
  <c r="J660" i="9"/>
  <c r="J661" i="9"/>
  <c r="J662" i="9"/>
  <c r="J654" i="9"/>
  <c r="J655" i="9"/>
  <c r="J656" i="9"/>
  <c r="I636" i="9"/>
  <c r="J636" i="9" s="1"/>
  <c r="J646" i="9"/>
  <c r="J647" i="9"/>
  <c r="J645" i="9"/>
  <c r="J649" i="9"/>
  <c r="J650" i="9"/>
  <c r="J648" i="9"/>
  <c r="I631" i="9"/>
  <c r="J631" i="9" s="1"/>
  <c r="I625" i="9"/>
  <c r="J625" i="9" s="1"/>
  <c r="I618" i="9"/>
  <c r="J618" i="9" s="1"/>
  <c r="I611" i="9"/>
  <c r="J611" i="9" s="1"/>
  <c r="I605" i="9"/>
  <c r="J605" i="9" s="1"/>
  <c r="I591" i="9"/>
  <c r="J591" i="9" s="1"/>
  <c r="J592" i="9"/>
  <c r="J593" i="9"/>
  <c r="J594" i="9"/>
  <c r="J595" i="9"/>
  <c r="J596" i="9"/>
  <c r="J597" i="9"/>
  <c r="J598" i="9"/>
  <c r="J599" i="9"/>
  <c r="J600" i="9"/>
  <c r="J601" i="9"/>
  <c r="J602" i="9"/>
  <c r="J603" i="9"/>
  <c r="J606" i="9"/>
  <c r="J607" i="9"/>
  <c r="J608" i="9"/>
  <c r="J609" i="9"/>
  <c r="J612" i="9"/>
  <c r="J613" i="9"/>
  <c r="J614" i="9"/>
  <c r="J615" i="9"/>
  <c r="J616" i="9"/>
  <c r="J619" i="9"/>
  <c r="J620" i="9"/>
  <c r="J621" i="9"/>
  <c r="J622" i="9"/>
  <c r="J623" i="9"/>
  <c r="J626" i="9"/>
  <c r="J627" i="9"/>
  <c r="J628" i="9"/>
  <c r="J632" i="9"/>
  <c r="J633" i="9"/>
  <c r="J634" i="9"/>
  <c r="J637" i="9"/>
  <c r="J638" i="9"/>
  <c r="J639" i="9"/>
  <c r="J640" i="9"/>
  <c r="J641" i="9"/>
  <c r="J642" i="9"/>
  <c r="J643" i="9"/>
  <c r="I555" i="9"/>
  <c r="J539" i="9"/>
  <c r="J540" i="9"/>
  <c r="J541" i="9"/>
  <c r="J545" i="9"/>
  <c r="J546" i="9"/>
  <c r="J547" i="9"/>
  <c r="I544" i="9"/>
  <c r="J544" i="9" s="1"/>
  <c r="I519" i="9"/>
  <c r="I518" i="9" s="1"/>
  <c r="I511" i="9"/>
  <c r="I510" i="9" s="1"/>
  <c r="I500" i="9"/>
  <c r="I491" i="9"/>
  <c r="J495" i="9"/>
  <c r="J496" i="9"/>
  <c r="J497" i="9"/>
  <c r="J659" i="9" l="1"/>
  <c r="J658" i="9"/>
  <c r="I657" i="9"/>
  <c r="J657" i="9" s="1"/>
  <c r="I652" i="9"/>
  <c r="I610" i="9"/>
  <c r="J610" i="9" s="1"/>
  <c r="I630" i="9"/>
  <c r="I635" i="9"/>
  <c r="J635" i="9" s="1"/>
  <c r="I543" i="9"/>
  <c r="I617" i="9"/>
  <c r="J617" i="9" s="1"/>
  <c r="I590" i="9"/>
  <c r="I624" i="9"/>
  <c r="J624" i="9" s="1"/>
  <c r="I604" i="9"/>
  <c r="J604" i="9" s="1"/>
  <c r="J652" i="9" l="1"/>
  <c r="I651" i="9"/>
  <c r="J651" i="9" s="1"/>
  <c r="J630" i="9"/>
  <c r="I629" i="9"/>
  <c r="J629" i="9" s="1"/>
  <c r="J590" i="9"/>
  <c r="I589" i="9"/>
  <c r="J589" i="9" s="1"/>
  <c r="I542" i="9"/>
  <c r="J542" i="9" s="1"/>
  <c r="J543" i="9"/>
  <c r="I433" i="9" l="1"/>
  <c r="I432" i="9" s="1"/>
  <c r="I407" i="9"/>
  <c r="I398" i="9"/>
  <c r="I397" i="9" s="1"/>
  <c r="I386" i="9"/>
  <c r="I385" i="9" s="1"/>
  <c r="I381" i="9"/>
  <c r="I380" i="9" s="1"/>
  <c r="I376" i="9"/>
  <c r="I375" i="9" s="1"/>
  <c r="I371" i="9"/>
  <c r="I363" i="9"/>
  <c r="I362" i="9" s="1"/>
  <c r="I348" i="9"/>
  <c r="I190" i="9"/>
  <c r="I189" i="9" s="1"/>
  <c r="I303" i="9"/>
  <c r="I294" i="9" l="1"/>
  <c r="I293" i="9" s="1"/>
  <c r="I280" i="9"/>
  <c r="I257" i="9"/>
  <c r="I256" i="9" s="1"/>
  <c r="I236" i="9"/>
  <c r="I235" i="9" s="1"/>
  <c r="I223" i="9"/>
  <c r="I222" i="9" s="1"/>
  <c r="I214" i="9"/>
  <c r="I213" i="9" s="1"/>
  <c r="I200" i="9" l="1"/>
  <c r="I199" i="9" s="1"/>
  <c r="H257" i="9"/>
  <c r="H256" i="9" s="1"/>
  <c r="I105" i="9" l="1"/>
  <c r="I104" i="9" s="1"/>
  <c r="I81" i="9"/>
  <c r="I80" i="9" s="1"/>
  <c r="I73" i="9"/>
  <c r="I72" i="9" s="1"/>
  <c r="I40" i="9"/>
  <c r="I39" i="9" s="1"/>
  <c r="I14" i="9"/>
  <c r="I123" i="9"/>
  <c r="I122" i="9" s="1"/>
  <c r="I118" i="9"/>
  <c r="I117" i="9" s="1"/>
  <c r="I68" i="9"/>
  <c r="I67" i="9" s="1"/>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D20" i="10" l="1"/>
  <c r="I312" i="9" l="1"/>
  <c r="I307" i="9"/>
  <c r="I302" i="9"/>
  <c r="J291" i="9"/>
  <c r="C23" i="10" l="1"/>
  <c r="C22" i="10" s="1"/>
  <c r="C21" i="10" s="1"/>
  <c r="C20" i="10" s="1"/>
  <c r="E30" i="6" l="1"/>
  <c r="E31" i="6"/>
  <c r="D115" i="6"/>
  <c r="D110" i="6"/>
  <c r="C110" i="6"/>
  <c r="E109" i="6"/>
  <c r="E111" i="6"/>
  <c r="E100" i="6"/>
  <c r="E85" i="6"/>
  <c r="D64" i="6"/>
  <c r="E110" i="6" l="1"/>
  <c r="J758" i="9" l="1"/>
  <c r="J759" i="9"/>
  <c r="J760" i="9"/>
  <c r="J714" i="9"/>
  <c r="J715" i="9"/>
  <c r="J716" i="9"/>
  <c r="J690" i="9"/>
  <c r="J682" i="9"/>
  <c r="J683" i="9"/>
  <c r="J684" i="9"/>
  <c r="J674" i="9"/>
  <c r="J675" i="9"/>
  <c r="J676" i="9"/>
  <c r="J677" i="9"/>
  <c r="J665" i="9"/>
  <c r="J666" i="9"/>
  <c r="J667" i="9"/>
  <c r="I571" i="9" l="1"/>
  <c r="I570" i="9" s="1"/>
  <c r="J644" i="9"/>
  <c r="I566" i="9"/>
  <c r="I565" i="9" s="1"/>
  <c r="I286" i="9"/>
  <c r="I285" i="9" s="1"/>
  <c r="J301" i="9"/>
  <c r="J303" i="9"/>
  <c r="J302" i="9" s="1"/>
  <c r="J304" i="9"/>
  <c r="J305" i="9"/>
  <c r="J290" i="9" l="1"/>
  <c r="J306" i="9"/>
  <c r="E28" i="10" l="1"/>
  <c r="E27" i="10"/>
  <c r="E26" i="10"/>
  <c r="E25" i="10"/>
  <c r="E20" i="10"/>
  <c r="C29" i="10"/>
  <c r="E17" i="10"/>
  <c r="D16" i="10"/>
  <c r="D15" i="10" s="1"/>
  <c r="E14" i="10"/>
  <c r="D13" i="10"/>
  <c r="D10" i="10" s="1"/>
  <c r="E10" i="10" s="1"/>
  <c r="E12" i="10"/>
  <c r="E11" i="10"/>
  <c r="C10" i="10"/>
  <c r="J753" i="9"/>
  <c r="J752" i="9"/>
  <c r="J751" i="9"/>
  <c r="J750" i="9"/>
  <c r="J749" i="9"/>
  <c r="J748" i="9"/>
  <c r="J747" i="9"/>
  <c r="J746" i="9"/>
  <c r="J745" i="9"/>
  <c r="J741" i="9"/>
  <c r="J740" i="9"/>
  <c r="J739" i="9"/>
  <c r="J738" i="9"/>
  <c r="J737" i="9"/>
  <c r="J736" i="9"/>
  <c r="J735" i="9"/>
  <c r="J731" i="9"/>
  <c r="J730" i="9"/>
  <c r="J729" i="9"/>
  <c r="J712" i="9"/>
  <c r="J711" i="9"/>
  <c r="J710" i="9"/>
  <c r="J709" i="9"/>
  <c r="J708" i="9"/>
  <c r="J707" i="9"/>
  <c r="J706" i="9"/>
  <c r="J705" i="9"/>
  <c r="J704" i="9"/>
  <c r="J703" i="9"/>
  <c r="J702" i="9"/>
  <c r="I701" i="9"/>
  <c r="H701" i="9"/>
  <c r="J700" i="9"/>
  <c r="J699" i="9"/>
  <c r="J698" i="9"/>
  <c r="J697" i="9"/>
  <c r="J696" i="9"/>
  <c r="J695" i="9"/>
  <c r="J694" i="9"/>
  <c r="J693" i="9"/>
  <c r="I692" i="9"/>
  <c r="H692" i="9"/>
  <c r="J689" i="9"/>
  <c r="J688" i="9"/>
  <c r="J670" i="9"/>
  <c r="J669" i="9"/>
  <c r="J668" i="9"/>
  <c r="J664" i="9"/>
  <c r="J588" i="9"/>
  <c r="J587" i="9"/>
  <c r="J586" i="9"/>
  <c r="I585" i="9"/>
  <c r="J583" i="9"/>
  <c r="J582" i="9"/>
  <c r="J581" i="9"/>
  <c r="I580" i="9"/>
  <c r="I579" i="9" s="1"/>
  <c r="J578" i="9"/>
  <c r="J577" i="9"/>
  <c r="J576" i="9"/>
  <c r="J575" i="9"/>
  <c r="J574" i="9"/>
  <c r="J573" i="9"/>
  <c r="J572" i="9"/>
  <c r="J571" i="9"/>
  <c r="J569" i="9"/>
  <c r="J568" i="9"/>
  <c r="J567" i="9"/>
  <c r="J565" i="9"/>
  <c r="J564" i="9"/>
  <c r="J563" i="9"/>
  <c r="J562" i="9"/>
  <c r="J561" i="9"/>
  <c r="J560" i="9"/>
  <c r="J559" i="9"/>
  <c r="J558" i="9"/>
  <c r="J557" i="9"/>
  <c r="J556" i="9"/>
  <c r="I554" i="9"/>
  <c r="J538" i="9"/>
  <c r="J537" i="9"/>
  <c r="J536" i="9"/>
  <c r="I535" i="9"/>
  <c r="J533" i="9"/>
  <c r="J532" i="9"/>
  <c r="J531" i="9"/>
  <c r="I530" i="9"/>
  <c r="I529" i="9" s="1"/>
  <c r="J524" i="9"/>
  <c r="J523" i="9"/>
  <c r="J520" i="9"/>
  <c r="J519" i="9"/>
  <c r="J518" i="9"/>
  <c r="J517" i="9"/>
  <c r="J516" i="9"/>
  <c r="J515" i="9"/>
  <c r="J514" i="9"/>
  <c r="J513" i="9"/>
  <c r="J510" i="9"/>
  <c r="J509" i="9"/>
  <c r="J508" i="9"/>
  <c r="J507" i="9"/>
  <c r="J506" i="9"/>
  <c r="J505" i="9"/>
  <c r="J504" i="9"/>
  <c r="J503" i="9"/>
  <c r="J502" i="9"/>
  <c r="J501" i="9"/>
  <c r="J494" i="9"/>
  <c r="J493" i="9"/>
  <c r="J492" i="9"/>
  <c r="I490" i="9"/>
  <c r="I489" i="9" s="1"/>
  <c r="J488" i="9"/>
  <c r="J487" i="9"/>
  <c r="J486" i="9"/>
  <c r="J485" i="9"/>
  <c r="I483" i="9"/>
  <c r="H484" i="9"/>
  <c r="H483" i="9" s="1"/>
  <c r="J472" i="9"/>
  <c r="J471" i="9"/>
  <c r="J470" i="9"/>
  <c r="I469" i="9"/>
  <c r="J436" i="9"/>
  <c r="J433" i="9"/>
  <c r="J432" i="9"/>
  <c r="J426" i="9"/>
  <c r="J425" i="9"/>
  <c r="J424" i="9"/>
  <c r="J423" i="9"/>
  <c r="J419" i="9"/>
  <c r="J418" i="9"/>
  <c r="J417" i="9"/>
  <c r="J416" i="9"/>
  <c r="I414" i="9"/>
  <c r="I413" i="9" s="1"/>
  <c r="J413" i="9" s="1"/>
  <c r="J412" i="9"/>
  <c r="J411" i="9"/>
  <c r="J410" i="9"/>
  <c r="J409" i="9"/>
  <c r="J408" i="9"/>
  <c r="J407" i="9"/>
  <c r="I406" i="9"/>
  <c r="J404" i="9"/>
  <c r="J403" i="9"/>
  <c r="J402" i="9"/>
  <c r="J399" i="9"/>
  <c r="J398" i="9"/>
  <c r="J397" i="9"/>
  <c r="J396" i="9"/>
  <c r="J395" i="9"/>
  <c r="I393" i="9"/>
  <c r="I392" i="9" s="1"/>
  <c r="J392" i="9" s="1"/>
  <c r="J391" i="9"/>
  <c r="J390" i="9"/>
  <c r="J387" i="9"/>
  <c r="J386" i="9"/>
  <c r="J385" i="9"/>
  <c r="J382" i="9"/>
  <c r="J381" i="9"/>
  <c r="J380" i="9"/>
  <c r="J377" i="9"/>
  <c r="J376" i="9"/>
  <c r="J375" i="9"/>
  <c r="J374" i="9"/>
  <c r="J373" i="9"/>
  <c r="J372" i="9"/>
  <c r="I370" i="9"/>
  <c r="J369" i="9"/>
  <c r="J368" i="9"/>
  <c r="J367" i="9"/>
  <c r="J364" i="9"/>
  <c r="J363" i="9"/>
  <c r="J362" i="9"/>
  <c r="J361" i="9"/>
  <c r="J360" i="9"/>
  <c r="J359" i="9"/>
  <c r="J358" i="9"/>
  <c r="J357" i="9"/>
  <c r="J354" i="9"/>
  <c r="J353" i="9"/>
  <c r="J352" i="9"/>
  <c r="J351" i="9"/>
  <c r="J350" i="9"/>
  <c r="J349" i="9"/>
  <c r="J346" i="9"/>
  <c r="J345" i="9"/>
  <c r="J344" i="9"/>
  <c r="I343" i="9"/>
  <c r="I342" i="9" s="1"/>
  <c r="J341" i="9"/>
  <c r="J340" i="9"/>
  <c r="J339" i="9"/>
  <c r="J338" i="9"/>
  <c r="I337" i="9"/>
  <c r="J315" i="9"/>
  <c r="J314" i="9"/>
  <c r="J313" i="9" s="1"/>
  <c r="J312" i="9" s="1"/>
  <c r="J311" i="9"/>
  <c r="J310" i="9"/>
  <c r="J309" i="9"/>
  <c r="J308" i="9"/>
  <c r="J307" i="9" s="1"/>
  <c r="J300" i="9"/>
  <c r="J299" i="9"/>
  <c r="J298" i="9"/>
  <c r="J297" i="9"/>
  <c r="J296" i="9"/>
  <c r="J295" i="9"/>
  <c r="J294" i="9"/>
  <c r="J293" i="9"/>
  <c r="J292" i="9"/>
  <c r="J289" i="9"/>
  <c r="J288" i="9"/>
  <c r="J287" i="9"/>
  <c r="J284" i="9"/>
  <c r="J283" i="9"/>
  <c r="J282" i="9" s="1"/>
  <c r="J281" i="9" s="1"/>
  <c r="J280" i="9"/>
  <c r="J279" i="9"/>
  <c r="J278" i="9"/>
  <c r="J277" i="9"/>
  <c r="J276" i="9"/>
  <c r="I275" i="9"/>
  <c r="J274" i="9"/>
  <c r="J273" i="9"/>
  <c r="J272" i="9"/>
  <c r="I271" i="9"/>
  <c r="I270" i="9" s="1"/>
  <c r="J269" i="9"/>
  <c r="J268" i="9"/>
  <c r="J267" i="9"/>
  <c r="J266" i="9"/>
  <c r="I265" i="9"/>
  <c r="J264" i="9"/>
  <c r="J263" i="9"/>
  <c r="J262" i="9"/>
  <c r="J261" i="9"/>
  <c r="J260" i="9"/>
  <c r="J259" i="9"/>
  <c r="J258" i="9"/>
  <c r="J255" i="9"/>
  <c r="J254" i="9"/>
  <c r="J253" i="9"/>
  <c r="J250" i="9"/>
  <c r="J249" i="9"/>
  <c r="J248" i="9"/>
  <c r="J247" i="9"/>
  <c r="J246" i="9"/>
  <c r="J245" i="9"/>
  <c r="J244" i="9"/>
  <c r="J243" i="9"/>
  <c r="J242" i="9"/>
  <c r="J241" i="9"/>
  <c r="J240" i="9"/>
  <c r="J239" i="9"/>
  <c r="J238" i="9"/>
  <c r="J237" i="9"/>
  <c r="J236" i="9"/>
  <c r="J235" i="9"/>
  <c r="J232" i="9"/>
  <c r="J231" i="9"/>
  <c r="J230" i="9"/>
  <c r="J229" i="9"/>
  <c r="J228" i="9"/>
  <c r="J227" i="9"/>
  <c r="J226" i="9"/>
  <c r="J225" i="9"/>
  <c r="J224" i="9"/>
  <c r="J223" i="9"/>
  <c r="J222" i="9"/>
  <c r="J219" i="9"/>
  <c r="J218" i="9"/>
  <c r="J217" i="9"/>
  <c r="J216" i="9"/>
  <c r="J215" i="9"/>
  <c r="J214" i="9"/>
  <c r="J213" i="9"/>
  <c r="J210" i="9"/>
  <c r="J209" i="9"/>
  <c r="J208" i="9"/>
  <c r="J207" i="9"/>
  <c r="J206" i="9"/>
  <c r="J205" i="9"/>
  <c r="J204" i="9"/>
  <c r="J203" i="9"/>
  <c r="J202" i="9"/>
  <c r="J199" i="9"/>
  <c r="J198" i="9"/>
  <c r="J197" i="9"/>
  <c r="J196" i="9"/>
  <c r="J195" i="9"/>
  <c r="J194" i="9"/>
  <c r="J193" i="9"/>
  <c r="J192" i="9"/>
  <c r="J189" i="9"/>
  <c r="J188" i="9"/>
  <c r="J187" i="9"/>
  <c r="J186" i="9"/>
  <c r="I184" i="9"/>
  <c r="I183" i="9" s="1"/>
  <c r="J183" i="9" s="1"/>
  <c r="J182" i="9"/>
  <c r="J181" i="9"/>
  <c r="J180" i="9"/>
  <c r="I179" i="9"/>
  <c r="I178" i="9" s="1"/>
  <c r="J176" i="9"/>
  <c r="J175" i="9"/>
  <c r="J174" i="9"/>
  <c r="J173" i="9"/>
  <c r="J172" i="9"/>
  <c r="J171" i="9"/>
  <c r="J170" i="9"/>
  <c r="J169" i="9"/>
  <c r="J168" i="9"/>
  <c r="I167" i="9"/>
  <c r="J165" i="9"/>
  <c r="J164" i="9"/>
  <c r="J163" i="9"/>
  <c r="J161" i="9"/>
  <c r="J160" i="9"/>
  <c r="J159" i="9"/>
  <c r="I158" i="9"/>
  <c r="J156" i="9"/>
  <c r="J155" i="9"/>
  <c r="J154" i="9"/>
  <c r="J153" i="9"/>
  <c r="J152" i="9"/>
  <c r="J151" i="9"/>
  <c r="J150" i="9"/>
  <c r="I149" i="9"/>
  <c r="I148" i="9" s="1"/>
  <c r="J148" i="9" s="1"/>
  <c r="J147" i="9"/>
  <c r="J146" i="9"/>
  <c r="J145" i="9"/>
  <c r="I143" i="9"/>
  <c r="J126" i="9"/>
  <c r="J125" i="9"/>
  <c r="J124" i="9"/>
  <c r="J123" i="9"/>
  <c r="J122" i="9"/>
  <c r="J121" i="9"/>
  <c r="J118" i="9"/>
  <c r="J117" i="9"/>
  <c r="J116" i="9"/>
  <c r="J115" i="9"/>
  <c r="J114" i="9"/>
  <c r="J113" i="9"/>
  <c r="J112" i="9"/>
  <c r="J111" i="9"/>
  <c r="J110" i="9"/>
  <c r="J109" i="9"/>
  <c r="J108" i="9"/>
  <c r="J107" i="9"/>
  <c r="J106" i="9"/>
  <c r="J105" i="9"/>
  <c r="J104" i="9"/>
  <c r="J103" i="9"/>
  <c r="J102" i="9"/>
  <c r="J101" i="9"/>
  <c r="J100" i="9"/>
  <c r="J99" i="9"/>
  <c r="J98" i="9"/>
  <c r="J97" i="9"/>
  <c r="J94" i="9"/>
  <c r="J93" i="9"/>
  <c r="J92" i="9"/>
  <c r="J91" i="9"/>
  <c r="J90" i="9"/>
  <c r="J89" i="9"/>
  <c r="J88" i="9"/>
  <c r="J87" i="9"/>
  <c r="J86" i="9"/>
  <c r="J85" i="9"/>
  <c r="J84" i="9"/>
  <c r="J83" i="9"/>
  <c r="J82" i="9"/>
  <c r="J81" i="9"/>
  <c r="J80" i="9"/>
  <c r="J79" i="9"/>
  <c r="J78" i="9"/>
  <c r="J77" i="9"/>
  <c r="J74" i="9"/>
  <c r="J73" i="9"/>
  <c r="J72" i="9"/>
  <c r="J69" i="9"/>
  <c r="J68" i="9"/>
  <c r="J67" i="9"/>
  <c r="J66" i="9"/>
  <c r="J65" i="9"/>
  <c r="J64" i="9"/>
  <c r="J63" i="9"/>
  <c r="J62" i="9"/>
  <c r="J61" i="9"/>
  <c r="J60" i="9"/>
  <c r="J59" i="9"/>
  <c r="J58" i="9"/>
  <c r="J57" i="9"/>
  <c r="J56" i="9"/>
  <c r="J55" i="9"/>
  <c r="J54" i="9"/>
  <c r="J53" i="9"/>
  <c r="J52" i="9"/>
  <c r="J51" i="9"/>
  <c r="J50" i="9"/>
  <c r="J49" i="9"/>
  <c r="J48" i="9"/>
  <c r="J47" i="9"/>
  <c r="J46" i="9"/>
  <c r="J45" i="9"/>
  <c r="J44" i="9"/>
  <c r="J41" i="9"/>
  <c r="J40" i="9"/>
  <c r="J39" i="9"/>
  <c r="J38" i="9"/>
  <c r="J37" i="9"/>
  <c r="J36" i="9"/>
  <c r="J35" i="9"/>
  <c r="J34" i="9"/>
  <c r="J33" i="9"/>
  <c r="J32" i="9"/>
  <c r="J31" i="9"/>
  <c r="J30" i="9"/>
  <c r="J29" i="9"/>
  <c r="J28" i="9"/>
  <c r="J27" i="9"/>
  <c r="J26" i="9"/>
  <c r="J25" i="9"/>
  <c r="J24" i="9"/>
  <c r="J23" i="9"/>
  <c r="J22" i="9"/>
  <c r="J21" i="9"/>
  <c r="J20" i="9"/>
  <c r="J19" i="9"/>
  <c r="J18" i="9"/>
  <c r="J17" i="9"/>
  <c r="J16" i="9"/>
  <c r="J15" i="9"/>
  <c r="I13" i="9"/>
  <c r="D123" i="6"/>
  <c r="D122" i="6" s="1"/>
  <c r="C123" i="6"/>
  <c r="C122" i="6" s="1"/>
  <c r="E121" i="6"/>
  <c r="D120" i="6"/>
  <c r="C120" i="6"/>
  <c r="E119" i="6"/>
  <c r="E118" i="6"/>
  <c r="D117" i="6"/>
  <c r="D114" i="6" s="1"/>
  <c r="C117" i="6"/>
  <c r="C115" i="6"/>
  <c r="E113" i="6"/>
  <c r="D112" i="6"/>
  <c r="C112" i="6"/>
  <c r="D108" i="6"/>
  <c r="C108" i="6"/>
  <c r="C107" i="6" s="1"/>
  <c r="E106" i="6"/>
  <c r="D105" i="6"/>
  <c r="C105" i="6"/>
  <c r="E104" i="6"/>
  <c r="D103" i="6"/>
  <c r="C103" i="6"/>
  <c r="E102" i="6"/>
  <c r="D101" i="6"/>
  <c r="C101" i="6"/>
  <c r="E99" i="6"/>
  <c r="D98" i="6"/>
  <c r="C98" i="6"/>
  <c r="E97" i="6"/>
  <c r="D96" i="6"/>
  <c r="C96" i="6"/>
  <c r="E95" i="6"/>
  <c r="D94" i="6"/>
  <c r="C94" i="6"/>
  <c r="E93" i="6"/>
  <c r="D92" i="6"/>
  <c r="C92" i="6"/>
  <c r="E91" i="6"/>
  <c r="D90" i="6"/>
  <c r="C90" i="6"/>
  <c r="E89" i="6"/>
  <c r="D88" i="6"/>
  <c r="C88" i="6"/>
  <c r="E87" i="6"/>
  <c r="D86" i="6"/>
  <c r="E86" i="6" s="1"/>
  <c r="C86" i="6"/>
  <c r="D84" i="6"/>
  <c r="C84" i="6"/>
  <c r="E83" i="6"/>
  <c r="D82" i="6"/>
  <c r="C82" i="6"/>
  <c r="E81" i="6"/>
  <c r="D80" i="6"/>
  <c r="C80" i="6"/>
  <c r="E79" i="6"/>
  <c r="D78" i="6"/>
  <c r="C78" i="6"/>
  <c r="E77" i="6"/>
  <c r="D76" i="6"/>
  <c r="C76" i="6"/>
  <c r="E73" i="6"/>
  <c r="D72" i="6"/>
  <c r="C72" i="6"/>
  <c r="E71" i="6"/>
  <c r="D70" i="6"/>
  <c r="C70" i="6"/>
  <c r="E67" i="6"/>
  <c r="D66" i="6"/>
  <c r="D63" i="6" s="1"/>
  <c r="C66" i="6"/>
  <c r="E65" i="6"/>
  <c r="C64" i="6"/>
  <c r="E64" i="6" s="1"/>
  <c r="E60" i="6"/>
  <c r="D59" i="6"/>
  <c r="C59" i="6"/>
  <c r="C56" i="6" s="1"/>
  <c r="C55" i="6" s="1"/>
  <c r="E58" i="6"/>
  <c r="E57" i="6"/>
  <c r="E51" i="6"/>
  <c r="D50" i="6"/>
  <c r="C50" i="6"/>
  <c r="E48" i="6"/>
  <c r="D47" i="6"/>
  <c r="C47" i="6"/>
  <c r="E46" i="6"/>
  <c r="D45" i="6"/>
  <c r="C45" i="6"/>
  <c r="E44" i="6"/>
  <c r="D43" i="6"/>
  <c r="C43" i="6"/>
  <c r="E40" i="6"/>
  <c r="D39" i="6"/>
  <c r="C39" i="6"/>
  <c r="E38" i="6"/>
  <c r="D37" i="6"/>
  <c r="C37" i="6"/>
  <c r="E35" i="6"/>
  <c r="D34" i="6"/>
  <c r="C34" i="6"/>
  <c r="E33" i="6"/>
  <c r="D32" i="6"/>
  <c r="C32" i="6"/>
  <c r="D29" i="6"/>
  <c r="C29" i="6"/>
  <c r="E27" i="6"/>
  <c r="D26" i="6"/>
  <c r="C26" i="6"/>
  <c r="E26" i="6" s="1"/>
  <c r="E25" i="6"/>
  <c r="D24" i="6"/>
  <c r="C24" i="6"/>
  <c r="E23" i="6"/>
  <c r="D22" i="6"/>
  <c r="C22" i="6"/>
  <c r="E21" i="6"/>
  <c r="E20" i="6"/>
  <c r="E15" i="6"/>
  <c r="E14" i="6"/>
  <c r="E13" i="6"/>
  <c r="E12" i="6"/>
  <c r="E11" i="6"/>
  <c r="D9" i="6"/>
  <c r="E15" i="10" l="1"/>
  <c r="D29" i="10"/>
  <c r="E29" i="10" s="1"/>
  <c r="E120" i="6"/>
  <c r="C114" i="6"/>
  <c r="E114" i="6" s="1"/>
  <c r="E108" i="6"/>
  <c r="D107" i="6"/>
  <c r="E107" i="6" s="1"/>
  <c r="E98" i="6"/>
  <c r="E94" i="6"/>
  <c r="E90" i="6"/>
  <c r="E84" i="6"/>
  <c r="E80" i="6"/>
  <c r="C69" i="6"/>
  <c r="C68" i="6" s="1"/>
  <c r="D69" i="6"/>
  <c r="E50" i="6"/>
  <c r="C42" i="6"/>
  <c r="E34" i="6"/>
  <c r="E29" i="6"/>
  <c r="I177" i="9"/>
  <c r="I12" i="9"/>
  <c r="E105" i="6"/>
  <c r="E103" i="6"/>
  <c r="C75" i="6"/>
  <c r="D75" i="6"/>
  <c r="D74" i="6" s="1"/>
  <c r="E78" i="6"/>
  <c r="E66" i="6"/>
  <c r="E47" i="6"/>
  <c r="C36" i="6"/>
  <c r="E39" i="6"/>
  <c r="E37" i="6"/>
  <c r="D28" i="6"/>
  <c r="E32" i="6"/>
  <c r="C19" i="6"/>
  <c r="C18" i="6" s="1"/>
  <c r="E22" i="6"/>
  <c r="E10" i="6"/>
  <c r="C9" i="6"/>
  <c r="E9" i="6" s="1"/>
  <c r="E72" i="6"/>
  <c r="E112" i="6"/>
  <c r="E24" i="6"/>
  <c r="E43" i="6"/>
  <c r="C49" i="6"/>
  <c r="E49" i="6" s="1"/>
  <c r="E59" i="6"/>
  <c r="E45" i="6"/>
  <c r="C63" i="6"/>
  <c r="C62" i="6" s="1"/>
  <c r="E76" i="6"/>
  <c r="E101" i="6"/>
  <c r="E117" i="6"/>
  <c r="E70" i="6"/>
  <c r="E96" i="6"/>
  <c r="E82" i="6"/>
  <c r="E92" i="6"/>
  <c r="C28" i="6"/>
  <c r="E88" i="6"/>
  <c r="J713" i="9"/>
  <c r="J162" i="9"/>
  <c r="J379" i="9"/>
  <c r="J489" i="9"/>
  <c r="J579" i="9"/>
  <c r="J469" i="9"/>
  <c r="J422" i="9"/>
  <c r="J348" i="9"/>
  <c r="I347" i="9"/>
  <c r="J347" i="9" s="1"/>
  <c r="J566" i="9"/>
  <c r="J275" i="9"/>
  <c r="J512" i="9"/>
  <c r="J378" i="9"/>
  <c r="J701" i="9"/>
  <c r="J483" i="9"/>
  <c r="J400" i="9"/>
  <c r="J355" i="9"/>
  <c r="J342" i="9"/>
  <c r="J511" i="9"/>
  <c r="J158" i="9"/>
  <c r="J337" i="9"/>
  <c r="J585" i="9"/>
  <c r="J434" i="9"/>
  <c r="J681" i="9"/>
  <c r="J692" i="9"/>
  <c r="J234" i="9"/>
  <c r="J179" i="9"/>
  <c r="J185" i="9"/>
  <c r="J184" i="9"/>
  <c r="J167" i="9"/>
  <c r="I166" i="9"/>
  <c r="J166" i="9" s="1"/>
  <c r="J70" i="9"/>
  <c r="J43" i="9"/>
  <c r="E13" i="10"/>
  <c r="E16" i="10"/>
  <c r="J388" i="9"/>
  <c r="I468" i="9"/>
  <c r="I467" i="9" s="1"/>
  <c r="J95" i="9"/>
  <c r="J119" i="9"/>
  <c r="J220" i="9"/>
  <c r="J366" i="9"/>
  <c r="J405" i="9"/>
  <c r="J500" i="9"/>
  <c r="J535" i="9"/>
  <c r="J14" i="9"/>
  <c r="J120" i="9"/>
  <c r="J201" i="9"/>
  <c r="J221" i="9"/>
  <c r="J257" i="9"/>
  <c r="J271" i="9"/>
  <c r="J522" i="9"/>
  <c r="J555" i="9"/>
  <c r="J76" i="9"/>
  <c r="J149" i="9"/>
  <c r="J251" i="9"/>
  <c r="J265" i="9"/>
  <c r="J414" i="9"/>
  <c r="I421" i="9"/>
  <c r="J491" i="9"/>
  <c r="J530" i="9"/>
  <c r="J252" i="9"/>
  <c r="J401" i="9"/>
  <c r="J415" i="9"/>
  <c r="J435" i="9"/>
  <c r="J484" i="9"/>
  <c r="J757" i="9"/>
  <c r="J211" i="9"/>
  <c r="J383" i="9"/>
  <c r="J343" i="9"/>
  <c r="J389" i="9"/>
  <c r="J191" i="9"/>
  <c r="J212" i="9"/>
  <c r="J365" i="9"/>
  <c r="J384" i="9"/>
  <c r="J393" i="9"/>
  <c r="J200" i="9"/>
  <c r="J256" i="9"/>
  <c r="J270" i="9"/>
  <c r="J285" i="9"/>
  <c r="J370" i="9"/>
  <c r="J233" i="9"/>
  <c r="J75" i="9"/>
  <c r="J190" i="9"/>
  <c r="J554" i="9"/>
  <c r="J13" i="9"/>
  <c r="J42" i="9"/>
  <c r="J143" i="9"/>
  <c r="J521" i="9"/>
  <c r="J96" i="9"/>
  <c r="J529" i="9"/>
  <c r="I584" i="9"/>
  <c r="J584" i="9" s="1"/>
  <c r="I499" i="9"/>
  <c r="I498" i="9" s="1"/>
  <c r="I534" i="9"/>
  <c r="J534" i="9" s="1"/>
  <c r="J71" i="9"/>
  <c r="J144" i="9"/>
  <c r="I157" i="9"/>
  <c r="J286" i="9"/>
  <c r="J356" i="9"/>
  <c r="J394" i="9"/>
  <c r="J406" i="9"/>
  <c r="J580" i="9"/>
  <c r="J371" i="9"/>
  <c r="J490" i="9"/>
  <c r="D68" i="6"/>
  <c r="E68" i="6" s="1"/>
  <c r="D62" i="6"/>
  <c r="D56" i="6"/>
  <c r="D19" i="6"/>
  <c r="D36" i="6"/>
  <c r="E36" i="6" s="1"/>
  <c r="C74" i="6" l="1"/>
  <c r="E74" i="6" s="1"/>
  <c r="E69" i="6"/>
  <c r="J421" i="9"/>
  <c r="I420" i="9"/>
  <c r="E75" i="6"/>
  <c r="E63" i="6"/>
  <c r="E62" i="6" s="1"/>
  <c r="C8" i="6"/>
  <c r="E28" i="6"/>
  <c r="J663" i="9"/>
  <c r="J570" i="9"/>
  <c r="J553" i="9"/>
  <c r="J177" i="9"/>
  <c r="J157" i="9"/>
  <c r="J468" i="9"/>
  <c r="J12" i="9"/>
  <c r="I528" i="9"/>
  <c r="J528" i="9" s="1"/>
  <c r="I142" i="9"/>
  <c r="J142" i="9" s="1"/>
  <c r="J467" i="9"/>
  <c r="J498" i="9"/>
  <c r="J499" i="9"/>
  <c r="E19" i="6"/>
  <c r="D18" i="6"/>
  <c r="D55" i="6"/>
  <c r="E56" i="6"/>
  <c r="E55" i="6" s="1"/>
  <c r="E41" i="6"/>
  <c r="E42" i="6"/>
  <c r="J420" i="9" l="1"/>
  <c r="I336" i="9"/>
  <c r="J336" i="9" s="1"/>
  <c r="J178" i="9"/>
  <c r="E18" i="6"/>
  <c r="D8" i="6"/>
  <c r="J761" i="9" l="1"/>
  <c r="D184" i="6"/>
  <c r="E184" i="6" s="1"/>
  <c r="E8" i="6"/>
</calcChain>
</file>

<file path=xl/sharedStrings.xml><?xml version="1.0" encoding="utf-8"?>
<sst xmlns="http://schemas.openxmlformats.org/spreadsheetml/2006/main" count="9860" uniqueCount="1315">
  <si>
    <t>Приложение №4</t>
  </si>
  <si>
    <t>к решению Брянского районного</t>
  </si>
  <si>
    <t>Совета народных депутатов</t>
  </si>
  <si>
    <t/>
  </si>
  <si>
    <t>Наименование</t>
  </si>
  <si>
    <t>МП</t>
  </si>
  <si>
    <t>ППМП</t>
  </si>
  <si>
    <t>ОМ</t>
  </si>
  <si>
    <t>ГРБС</t>
  </si>
  <si>
    <t>НР</t>
  </si>
  <si>
    <t>ВР</t>
  </si>
  <si>
    <t>1</t>
  </si>
  <si>
    <t>2</t>
  </si>
  <si>
    <t>10</t>
  </si>
  <si>
    <t>Обеспечение реализации полномочий исполнительно-распорядительного органа местного самоуправления Брянского муниципального района Брянской области</t>
  </si>
  <si>
    <t>01</t>
  </si>
  <si>
    <t>Обеспечение деятельности администрации Брянского района по реализации установленных муниципальных полномочий</t>
  </si>
  <si>
    <t>0</t>
  </si>
  <si>
    <t>Администрация Брянского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</si>
  <si>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</si>
  <si>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</si>
  <si>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</si>
  <si>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</si>
  <si>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</si>
  <si>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</si>
  <si>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</si>
  <si>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</si>
  <si>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</si>
  <si>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</si>
  <si>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</si>
  <si>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</si>
  <si>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</si>
  <si>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</si>
  <si>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</si>
  <si>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</si>
  <si>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</si>
  <si>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Опубликование нормативных правовых актов муниципальных образований и иной официальной информации</t>
  </si>
  <si>
    <t>80100</t>
  </si>
  <si>
    <t>Единые дежурно-диспетчерские службы</t>
  </si>
  <si>
    <t>80700</t>
  </si>
  <si>
    <t>Расходы на выплаты персоналу казенных учреждений</t>
  </si>
  <si>
    <t>110</t>
  </si>
  <si>
    <t>Эксплуатация и содержание имущества, находящегося в муниципальной собственности, арендованного недвижимого имущества</t>
  </si>
  <si>
    <t>80930</t>
  </si>
  <si>
    <t>Обеспечение деятельности администрации Брянского района по реализации отдельных государственных полномочий</t>
  </si>
  <si>
    <t>02</t>
  </si>
  <si>
    <t>Организация и осуществление деятельности по опеке и попечительству</t>
  </si>
  <si>
    <t>16721</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</si>
  <si>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</si>
  <si>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</si>
  <si>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</si>
  <si>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</si>
  <si>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Снижение административных барьеров, повышение качества и доступности предоставления государственных и муниципальных услуг в Брянском муниципальном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</si>
  <si>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</si>
  <si>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</si>
  <si>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</si>
  <si>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</si>
  <si>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</si>
  <si>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</si>
  <si>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</si>
  <si>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Повышение эффективности реализации полномочий в сфере национальной безопасности, правоохранительной деятельности и экономики</t>
  </si>
  <si>
    <t>04</t>
  </si>
  <si>
    <t>12510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</si>
  <si>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</si>
  <si>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</si>
  <si>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</si>
  <si>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</si>
  <si>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Социальные выплаты гражданам, кроме публичных нормативных социальных выплат</t>
  </si>
  <si>
    <t>Социальное обеспечение и иные выплаты населению</t>
  </si>
  <si>
    <t>300</t>
  </si>
  <si>
    <t>320</t>
  </si>
  <si>
    <t>Повышение эффективности реализации отдельных государственных и муниципальных полномочий в сфере социальной политики</t>
  </si>
  <si>
    <t>05</t>
  </si>
  <si>
    <t>Обеспечение сохранности жилых помещений закрепленных за детьми-сиротами и детьми оставшимися без попечения родителей</t>
  </si>
  <si>
    <t>16710</t>
  </si>
  <si>
    <t>Публичные нормативные социальные выплаты гражданам</t>
  </si>
  <si>
    <t>310</t>
  </si>
  <si>
    <t>16722</t>
  </si>
  <si>
    <t>16723</t>
  </si>
  <si>
    <t>Выплата муниципальных пенсий (доплат к государственным пенсиям)</t>
  </si>
  <si>
    <t>82450</t>
  </si>
  <si>
    <t>Социальные выплаты лицам, удостоенным звания почетного гражданина муниципального образования</t>
  </si>
  <si>
    <t>82580</t>
  </si>
  <si>
    <t>Иные выплаты населению</t>
  </si>
  <si>
    <t>360</t>
  </si>
  <si>
    <t>Реализация мероприятий по обеспечению жильем молодых семей</t>
  </si>
  <si>
    <t>L4970</t>
  </si>
  <si>
    <t>R0820</t>
  </si>
  <si>
    <t>Капитальные вложения в объекты государственной (муниципальной) собственности</t>
  </si>
  <si>
    <t>400</t>
  </si>
  <si>
    <t>Бюджетные инвестиции</t>
  </si>
  <si>
    <t>410</t>
  </si>
  <si>
    <t>Межбюджетные отношения с поселениями Брянского района</t>
  </si>
  <si>
    <t>06</t>
  </si>
  <si>
    <t>51180</t>
  </si>
  <si>
    <t>Межбюджетные трансферты</t>
  </si>
  <si>
    <t>500</t>
  </si>
  <si>
    <t>Субвенции</t>
  </si>
  <si>
    <t>530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</si>
  <si>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</si>
  <si>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83710</t>
  </si>
  <si>
    <t>Иные межбюджетные трансферты</t>
  </si>
  <si>
    <t>540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</si>
  <si>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</si>
  <si>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</si>
  <si>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Обеспечение деятельности транспортно-хозяйственной службы Брянского района</t>
  </si>
  <si>
    <t>07</t>
  </si>
  <si>
    <t>Учреждения, обеспечивающие деятельность органов местного самоуправления и муниципальных учреждений</t>
  </si>
  <si>
    <t>80720</t>
  </si>
  <si>
    <t>Мероприятия в сфере охраны окружающей среды</t>
  </si>
  <si>
    <t>08</t>
  </si>
  <si>
    <t>83280</t>
  </si>
  <si>
    <t>Управление муниципальными финансами Брянского муниципального района Брянской области</t>
  </si>
  <si>
    <t>Финансовое управление администрации Брянского района</t>
  </si>
  <si>
    <t>102</t>
  </si>
  <si>
    <t>Обслуживание муниципального долга</t>
  </si>
  <si>
    <t>83000</t>
  </si>
  <si>
    <t>Обслуживание государственного (муниципального) долга</t>
  </si>
  <si>
    <t>700</t>
  </si>
  <si>
    <t>730</t>
  </si>
  <si>
    <t>Материально-техническое и финансовое обеспечение деятельности финансового управления администрации Брянского района</t>
  </si>
  <si>
    <t>Развитие информационного общества и формирование электронного правительства</t>
  </si>
  <si>
    <t>83230</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</si>
  <si>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</si>
  <si>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</si>
  <si>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</si>
  <si>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</si>
  <si>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Выравнивание бюджетной обеспеченности поселений</t>
  </si>
  <si>
    <t>83010</t>
  </si>
  <si>
    <t>Формирование современной модели образования в Брянском муниципальном районе Брянской области</t>
  </si>
  <si>
    <t>Управление образования администрации Брянского района</t>
  </si>
  <si>
    <t>00</t>
  </si>
  <si>
    <t>903</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</si>
  <si>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</si>
  <si>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</si>
  <si>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Организация предоставления общедоступного дошкольного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</si>
  <si>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</si>
  <si>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14722</t>
  </si>
  <si>
    <t>Субсидии автономным учреждениям</t>
  </si>
  <si>
    <t>620</t>
  </si>
  <si>
    <t>Управление культуры, молодежной политики и спорта Брянского муниципального района</t>
  </si>
  <si>
    <t>104</t>
  </si>
  <si>
    <t>Обеспечение функционирования модели персонифицированного финансирования дополнительного образования детей</t>
  </si>
  <si>
    <t>82610</t>
  </si>
  <si>
    <t>Организации дополнительного образования</t>
  </si>
  <si>
    <t>80320</t>
  </si>
  <si>
    <t>S7670</t>
  </si>
  <si>
    <t>Субсидии муниципальным образовательным организациям на возмещение нормативных затрат, связанных с оказанием муниципальных услуг</t>
  </si>
  <si>
    <t>Дошкольные образовательные организации</t>
  </si>
  <si>
    <t>80300</t>
  </si>
  <si>
    <t>Общеобразовательные организации</t>
  </si>
  <si>
    <t>80310</t>
  </si>
  <si>
    <t>Капитальный ремонт кровель муниципальных образовательных организаций Брянской области</t>
  </si>
  <si>
    <t>S4850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</si>
  <si>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</si>
  <si>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</si>
  <si>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Организация и проведение олимпиад, выставок, конкурсов, конференций и других общественных мероприятий</t>
  </si>
  <si>
    <t>82340</t>
  </si>
  <si>
    <t>Мероприятия по работе с семьей, детьми и молодежью</t>
  </si>
  <si>
    <t>82360</t>
  </si>
  <si>
    <t>Организация временного трудоустройства несовершеннолетних граждан в возрасте от 14 до 18 лет</t>
  </si>
  <si>
    <t>82370</t>
  </si>
  <si>
    <t>Стипендии</t>
  </si>
  <si>
    <t>82520</t>
  </si>
  <si>
    <t>340</t>
  </si>
  <si>
    <t>09</t>
  </si>
  <si>
    <t>Приведение в соответствии с брендбуком "Точка роста" помещений муниципальных общеобразовательных организаций</t>
  </si>
  <si>
    <t>S4910</t>
  </si>
  <si>
    <t>Организация питания</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</si>
  <si>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</si>
  <si>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</si>
  <si>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</si>
  <si>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</si>
  <si>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11</t>
  </si>
  <si>
    <t>Мероприятия по проведению оздоровительной компании детей</t>
  </si>
  <si>
    <t>S4790</t>
  </si>
  <si>
    <t>Социальные гарантии педагогическим работникам</t>
  </si>
  <si>
    <t>12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</si>
  <si>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</si>
  <si>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</si>
  <si>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13</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</si>
  <si>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</si>
  <si>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</si>
  <si>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</si>
  <si>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</si>
  <si>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15</t>
  </si>
  <si>
    <t>Бюджетные инвестиции в объекты капитального строительства муниципальной собственности</t>
  </si>
  <si>
    <t>81680</t>
  </si>
  <si>
    <t>Учреждения, обеспечивающие оказание услуг в сфере образования (централизованная бухгалтерия)</t>
  </si>
  <si>
    <t>18</t>
  </si>
  <si>
    <t>Учреждения, обеспечивающие оказание услуг в сфере образования (планово-экономическая служба)</t>
  </si>
  <si>
    <t>21</t>
  </si>
  <si>
    <t>Мероприятия в сфере туризма</t>
  </si>
  <si>
    <t>82390</t>
  </si>
  <si>
    <t>Учреждения дополнительного образования в сфере культуры и искусства</t>
  </si>
  <si>
    <t>S7690</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</si>
  <si>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</si>
  <si>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Библиотеки</t>
  </si>
  <si>
    <t>80450</t>
  </si>
  <si>
    <t>Музей</t>
  </si>
  <si>
    <t>Музеи и постоянные выставки</t>
  </si>
  <si>
    <t>80460</t>
  </si>
  <si>
    <t>Культурно-досуговые учреждения</t>
  </si>
  <si>
    <t>Дворцы и дома культуры, клубы, выставочные залы</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</si>
  <si>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</si>
  <si>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</si>
  <si>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84260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</si>
  <si>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</si>
  <si>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Мероприятия по развитию культуры</t>
  </si>
  <si>
    <t>82400</t>
  </si>
  <si>
    <t>Учреждения, обеспечивающие оказание услуг в сфере культуры (методический кабинет)</t>
  </si>
  <si>
    <t>14</t>
  </si>
  <si>
    <t>Учреждения, обеспечивающие оказание услуг в сфере культуры (централизованная бухгалтерия)</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</si>
  <si>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</si>
  <si>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</si>
  <si>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</si>
  <si>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Архивная служба</t>
  </si>
  <si>
    <t>A2</t>
  </si>
  <si>
    <t>Чистая вода</t>
  </si>
  <si>
    <t>Строительство систем водоснабжения, водоотведения, очистки сточных вод для населенных пунктов Брянского района Брянской области</t>
  </si>
  <si>
    <t>Профилактика безнадзорности и правонарушений несовершеннолетних в Брянском муниципальном районе Брянской области</t>
  </si>
  <si>
    <t>Реализация отдельных мероприятий по профилактике безнадзорности и правонарушений несовершеннолетних</t>
  </si>
  <si>
    <t>Профилактика безнадзорности и правонарушений несовершеннолетних</t>
  </si>
  <si>
    <t>81120</t>
  </si>
  <si>
    <t>Газификация населенных пунктов Брянского муниципального района Брянской области</t>
  </si>
  <si>
    <t>Строительство систем газоснабжения для населенных пунктов Брянского района</t>
  </si>
  <si>
    <t>Автомобильные дороги Брянского муниципального района Брянской области</t>
  </si>
  <si>
    <t>Финансирование объектов капитальных вложений муниципальной собственности</t>
  </si>
  <si>
    <t>Развитие и совершенствование сети автомобильных дорог местного значения</t>
  </si>
  <si>
    <t>81600</t>
  </si>
  <si>
    <t>Повышение безопасности дорожного движения</t>
  </si>
  <si>
    <t>81660</t>
  </si>
  <si>
    <t>Развитие и совершенствование сети автомобильных дорог местного значения общего пользования</t>
  </si>
  <si>
    <t>S6160</t>
  </si>
  <si>
    <t>Обеспечение сохранности автомобильных дорог местного значения и условий безопасного движения по ним</t>
  </si>
  <si>
    <t>81610</t>
  </si>
  <si>
    <t>83730</t>
  </si>
  <si>
    <t>Обеспечение сохранности автомобильных дорог местного значения и условий безопасности движения по ним</t>
  </si>
  <si>
    <t>S6170</t>
  </si>
  <si>
    <t>Программа комплексного развития систем коммунальной инфраструктуры Брянского муниципального района Брянской области</t>
  </si>
  <si>
    <t>Реализация мероприятий по капитальному ремонту объектов ЖКХ</t>
  </si>
  <si>
    <t>Подготовка объектов ЖКХ к зиме</t>
  </si>
  <si>
    <t>S3450</t>
  </si>
  <si>
    <t>Приобретение специализированной техники для предприятий жилищно-коммунального комплекса</t>
  </si>
  <si>
    <t>81850</t>
  </si>
  <si>
    <t>Управление муниципальной собственностью Брянского муниципального района Брянской области</t>
  </si>
  <si>
    <t>Оценка имущества, признание прав и регулирование отношений муниципальной собственности</t>
  </si>
  <si>
    <t>Комитет по управлению муниципальным имуществом Брянского района</t>
  </si>
  <si>
    <t>111</t>
  </si>
  <si>
    <t>80900</t>
  </si>
  <si>
    <t>Эксплуатация и содержание имущества казны муниципального образования</t>
  </si>
  <si>
    <t>80920</t>
  </si>
  <si>
    <t>Мероприятия по землеустройству и землепользованию</t>
  </si>
  <si>
    <t>80910</t>
  </si>
  <si>
    <t>Материально-техническое и финансовое обеспечение деятельности комитета</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</si>
  <si>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</si>
  <si>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</si>
  <si>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Оценка имущества и регулирование отношений муниципальной собственности</t>
  </si>
  <si>
    <t>Непрограммная деятельность</t>
  </si>
  <si>
    <t>70</t>
  </si>
  <si>
    <t xml:space="preserve">      Достижение показателей деятельности органов исполнительной власти субъектов Российской Федерации</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</si>
  <si>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</si>
  <si>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</si>
  <si>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Резервные средства</t>
  </si>
  <si>
    <t>870</t>
  </si>
  <si>
    <t>Контрольно-счетная палата Брянского района</t>
  </si>
  <si>
    <t>258</t>
  </si>
  <si>
    <t>Обеспечение деятельности руководителя контрольно-счетного органа муниципального образования и его заместителей</t>
  </si>
  <si>
    <t>80050</t>
  </si>
  <si>
    <t>Брянский районный Совет народных депутатов</t>
  </si>
  <si>
    <t>368</t>
  </si>
  <si>
    <t>Обеспечение деятельности главы муниципального образования</t>
  </si>
  <si>
    <t>80010</t>
  </si>
  <si>
    <t>Обеспечение деятельности депутатов представительного органа муниципального образования</t>
  </si>
  <si>
    <t>80030</t>
  </si>
  <si>
    <t>Исполнение исковых требований на основании вступивших в законную силу судебных актов</t>
  </si>
  <si>
    <t>83270</t>
  </si>
  <si>
    <t>Исполнение судебных актов</t>
  </si>
  <si>
    <t>830</t>
  </si>
  <si>
    <t>Мероприятия в сфере жилищного хозяйства</t>
  </si>
  <si>
    <t>81750</t>
  </si>
  <si>
    <t>Прочие мероприятия в области жилищно-коммунального хозяйства</t>
  </si>
  <si>
    <t>81870</t>
  </si>
  <si>
    <t>Резервный фонд местной администрации</t>
  </si>
  <si>
    <t>83030</t>
  </si>
  <si>
    <t>Мероприятия в сфере архитектуры и градостроительства</t>
  </si>
  <si>
    <t>83310</t>
  </si>
  <si>
    <t xml:space="preserve">    Управление образования администрации Брянского района</t>
  </si>
  <si>
    <t>ИТОГО:</t>
  </si>
  <si>
    <t>Расходы бюджета Брянского муниципального района Брянской области</t>
  </si>
  <si>
    <t>(в рублях)</t>
  </si>
  <si>
    <t xml:space="preserve">Наименование </t>
  </si>
  <si>
    <t>Рз Пр</t>
  </si>
  <si>
    <t>ЦСР</t>
  </si>
  <si>
    <t xml:space="preserve">      ОБЩЕГОСУДАРСТВЕННЫЕ ВОПРОСЫ</t>
  </si>
  <si>
    <t>0100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</si>
  <si>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</si>
  <si>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</si>
  <si>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выплаты персоналу государственных (муниципальных) органов</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</si>
  <si>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</si>
  <si>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</si>
  <si>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0113</t>
  </si>
  <si>
    <t>1300</t>
  </si>
  <si>
    <t>1301</t>
  </si>
  <si>
    <t>1400</t>
  </si>
  <si>
    <t>1401</t>
  </si>
  <si>
    <t>1402</t>
  </si>
  <si>
    <t>0400</t>
  </si>
  <si>
    <t>0412</t>
  </si>
  <si>
    <t>0700</t>
  </si>
  <si>
    <t xml:space="preserve">        Дополнительное образование детей</t>
  </si>
  <si>
    <t>0703</t>
  </si>
  <si>
    <t xml:space="preserve">              Субсидии бюджетным учреждениям</t>
  </si>
  <si>
    <t>0707</t>
  </si>
  <si>
    <t>0709</t>
  </si>
  <si>
    <t>0800</t>
  </si>
  <si>
    <t>0801</t>
  </si>
  <si>
    <t>000</t>
  </si>
  <si>
    <t>0804</t>
  </si>
  <si>
    <t>1000</t>
  </si>
  <si>
    <t>1006</t>
  </si>
  <si>
    <t>1100</t>
  </si>
  <si>
    <t>1101</t>
  </si>
  <si>
    <t>0500</t>
  </si>
  <si>
    <t>0501</t>
  </si>
  <si>
    <t xml:space="preserve">    Контрольно-счетная палата Брянского района</t>
  </si>
  <si>
    <t xml:space="preserve">    Брянский районный Совет народных депутатов</t>
  </si>
  <si>
    <t xml:space="preserve">        Функционирование высшего должностного лица субъекта Российской Федерации и муниципального образования</t>
  </si>
  <si>
    <t>0102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</si>
  <si>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</si>
  <si>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</si>
  <si>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Исполнение судебных актов</t>
  </si>
  <si>
    <t>0104</t>
  </si>
  <si>
    <t xml:space="preserve">        Судебная система</t>
  </si>
  <si>
    <t>0105</t>
  </si>
  <si>
    <t>0111</t>
  </si>
  <si>
    <t>0200</t>
  </si>
  <si>
    <t>0203</t>
  </si>
  <si>
    <t>0300</t>
  </si>
  <si>
    <t>0309</t>
  </si>
  <si>
    <t>0310</t>
  </si>
  <si>
    <t>0405</t>
  </si>
  <si>
    <t>0408</t>
  </si>
  <si>
    <t>0409</t>
  </si>
  <si>
    <t xml:space="preserve">              Бюджетные инвестиции</t>
  </si>
  <si>
    <t>7000083270</t>
  </si>
  <si>
    <t>7000083310</t>
  </si>
  <si>
    <t>7000081750</t>
  </si>
  <si>
    <t>0502</t>
  </si>
  <si>
    <t>0505</t>
  </si>
  <si>
    <t>7000081870</t>
  </si>
  <si>
    <t>0600</t>
  </si>
  <si>
    <t>0605</t>
  </si>
  <si>
    <t xml:space="preserve">        Общее образование</t>
  </si>
  <si>
    <t>0702</t>
  </si>
  <si>
    <t>1001</t>
  </si>
  <si>
    <t>1003</t>
  </si>
  <si>
    <t>1004</t>
  </si>
  <si>
    <t>0000</t>
  </si>
  <si>
    <t>0701</t>
  </si>
  <si>
    <t>0000000000</t>
  </si>
  <si>
    <t>ВСЕГО РАСХОДОВ:</t>
  </si>
  <si>
    <t>Заместитель главы администрации Брянского района -</t>
  </si>
  <si>
    <t xml:space="preserve">начальник финансового управления      </t>
  </si>
  <si>
    <t>Воронцова С.Н.</t>
  </si>
  <si>
    <t>7000055490</t>
  </si>
  <si>
    <t>Приложение №3</t>
  </si>
  <si>
    <t>7000080040</t>
  </si>
  <si>
    <t>7000080050</t>
  </si>
  <si>
    <t>7000080010</t>
  </si>
  <si>
    <t>7000080030</t>
  </si>
  <si>
    <t>7000083030</t>
  </si>
  <si>
    <t>по разделам и подразделам, целевым статьям, группам и подгруппам видов</t>
  </si>
  <si>
    <t xml:space="preserve">    ОБЩЕГОСУДАРСТВЕННЫЕ ВОПРОСЫ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</si>
  <si>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</si>
  <si>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</si>
  <si>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Руководство и управление в сфере установленных функций органов местного самоуправления</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</si>
  <si>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</si>
  <si>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</si>
  <si>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Исполнение исковых требований на основании вступивших в законную силу судебных актов</t>
  </si>
  <si>
    <t xml:space="preserve">          Иные бюджетные ассигнования</t>
  </si>
  <si>
    <t xml:space="preserve">            Исполнение судебных актов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</si>
  <si>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</si>
  <si>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главы местной администрации (исполнительно-распорядительного органа муниципального образования)</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</si>
  <si>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</si>
  <si>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</si>
  <si>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Развитие информационного общества и формирование электронного правительства</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</si>
  <si>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</si>
  <si>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</si>
  <si>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Резервные фонды</t>
  </si>
  <si>
    <t xml:space="preserve">        Резервный фонд местной администрации</t>
  </si>
  <si>
    <t xml:space="preserve">            Резервные средства</t>
  </si>
  <si>
    <t xml:space="preserve">      Другие общегосударственные вопросы</t>
  </si>
  <si>
    <t xml:space="preserve">        Эксплуатация и содержание имущества, находящегося в муниципальной собственности, арендованного недвижимого имущества</t>
  </si>
  <si>
    <t xml:space="preserve">        Многофункциональные центры предоставления государственных и муниципальных услуг</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</si>
  <si>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</si>
  <si>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</si>
  <si>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Учреждения, обеспечивающие деятельность органов местного самоуправления и муниципальных учреждений</t>
  </si>
  <si>
    <t xml:space="preserve">        Оценка имущества, признание прав и регулирование отношений муниципальной собственности</t>
  </si>
  <si>
    <t xml:space="preserve">        Эксплуатация и содержание имущества казны муниципального образования</t>
  </si>
  <si>
    <t xml:space="preserve">    НАЦИОНАЛЬНАЯ ОБОРОНА</t>
  </si>
  <si>
    <t xml:space="preserve">      Мобилизационная и вневойсковая подготовка</t>
  </si>
  <si>
    <t xml:space="preserve">          Межбюджетные трансферты</t>
  </si>
  <si>
    <t xml:space="preserve">            Субвенции</t>
  </si>
  <si>
    <t xml:space="preserve">    НАЦИОНАЛЬНАЯ БЕЗОПАСНОСТЬ И ПРАВООХРАНИТЕЛЬНАЯ ДЕЯТЕЛЬНОСТЬ</t>
  </si>
  <si>
    <t xml:space="preserve">      Гражданская оборона</t>
  </si>
  <si>
    <t xml:space="preserve">        Единые дежурно-диспетчерские службы</t>
  </si>
  <si>
    <t xml:space="preserve">            Расходы на выплаты персоналу казенных учреждений</t>
  </si>
  <si>
    <t xml:space="preserve">        Оповещение населения об опасностях, возникающих при ведении военных действий и возникновении чрезвычайных ситуаций</t>
  </si>
  <si>
    <t xml:space="preserve">      Защита населения и территории от чрезвычайных ситуаций природного и техногенного характера, пожарная безопасность</t>
  </si>
  <si>
    <t xml:space="preserve">        Мероприятия в сфере пожарной безопасности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</si>
  <si>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</si>
  <si>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Социальные выплаты гражданам, кроме публичных нормативных социальных выплат</t>
  </si>
  <si>
    <t xml:space="preserve">    НАЦИОНАЛЬНАЯ ЭКОНОМИКА</t>
  </si>
  <si>
    <t xml:space="preserve">      Сельское хозяйство и рыболовство</t>
  </si>
  <si>
    <t xml:space="preserve">      Транспорт</t>
  </si>
  <si>
    <t xml:space="preserve">        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</si>
  <si>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      Дорожное хозяйство (дорожные фонды)</t>
  </si>
  <si>
    <t xml:space="preserve">        Развитие и совершенствование сети автомобильных дорог местного значения</t>
  </si>
  <si>
    <t xml:space="preserve">          Капитальные вложения в объекты государственной (муниципальной) собственности</t>
  </si>
  <si>
    <t xml:space="preserve">            Бюджетные инвестиции</t>
  </si>
  <si>
    <t xml:space="preserve">        Повышение безопасности дорожного движения</t>
  </si>
  <si>
    <t xml:space="preserve">        Развитие и совершенствование сети автомобильных дорог местного значения общего пользования</t>
  </si>
  <si>
    <t xml:space="preserve">        Обеспечение сохранности автомобильных дорог местного значения и условий безопасного движения по ним</t>
  </si>
  <si>
    <t xml:space="preserve">            Иные межбюджетные трансферты</t>
  </si>
  <si>
    <t xml:space="preserve">        Обеспечение сохранности автомобильных дорог местного значения и условий безопасности движения по ним</t>
  </si>
  <si>
    <t xml:space="preserve">      Другие вопросы в области национальной экономики</t>
  </si>
  <si>
    <t xml:space="preserve">        Организация временного трудоустройства несовершеннолетних граждан в возрасте от 14 до 18 лет</t>
  </si>
  <si>
    <t xml:space="preserve">        Мероприятия в сфере туризма</t>
  </si>
  <si>
    <t xml:space="preserve">        Мероприятия по землеустройству и землепользованию</t>
  </si>
  <si>
    <t xml:space="preserve">        Мероприятия в сфере архитектуры и градостроительства</t>
  </si>
  <si>
    <t xml:space="preserve">    ЖИЛИЩНО-КОММУНАЛЬНОЕ ХОЗЯЙСТВО</t>
  </si>
  <si>
    <t xml:space="preserve">      Жилищное хозяйство</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</si>
  <si>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</si>
  <si>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</si>
  <si>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 xml:space="preserve">        Мероприятия в сфере жилищного хозяйства</t>
  </si>
  <si>
    <t xml:space="preserve">      Коммунальное хозяйство</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</si>
  <si>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</si>
  <si>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 xml:space="preserve">        Бюджетные инвестиции в объекты капитального строительства муниципальной собственности</t>
  </si>
  <si>
    <t xml:space="preserve">        Приобретение специализированной техники для предприятий жилищно-коммунального комплекса</t>
  </si>
  <si>
    <t xml:space="preserve">      Другие вопросы в области жилищно-коммунального хозяйства</t>
  </si>
  <si>
    <t xml:space="preserve">        Прочие мероприятия в области жилищно-коммунального хозяйства</t>
  </si>
  <si>
    <t xml:space="preserve">    ОХРАНА ОКРУЖАЮЩЕЙ СРЕДЫ</t>
  </si>
  <si>
    <t xml:space="preserve">      Другие вопросы в области охраны окружающей среды</t>
  </si>
  <si>
    <t xml:space="preserve">    ОБРАЗОВАНИЕ</t>
  </si>
  <si>
    <t xml:space="preserve">      Дошкольное образование</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</si>
  <si>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</si>
  <si>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 xml:space="preserve">            Субсидии автономным учреждениям</t>
  </si>
  <si>
    <t xml:space="preserve">        Дошкольные образовательные организации</t>
  </si>
  <si>
    <t xml:space="preserve">        Организация питания в образовательных организациях</t>
  </si>
  <si>
    <t xml:space="preserve">      Общее образование</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</si>
  <si>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</si>
  <si>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        Общеобразовательные организации</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</si>
  <si>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</si>
  <si>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</si>
  <si>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</si>
  <si>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Дополнительное образование детей</t>
  </si>
  <si>
    <t xml:space="preserve">        Организации дополнительного образования</t>
  </si>
  <si>
    <t xml:space="preserve">      Молодежная политика</t>
  </si>
  <si>
    <t xml:space="preserve">        Мероприятия по работе с семьей, детьми и молодежью</t>
  </si>
  <si>
    <t xml:space="preserve">        Стипендии</t>
  </si>
  <si>
    <t xml:space="preserve">            Стипендии</t>
  </si>
  <si>
    <t xml:space="preserve">      Другие вопросы в области образования</t>
  </si>
  <si>
    <t xml:space="preserve">        Капитальный ремонт кровель муниципальных образовательных организаций Брянской области</t>
  </si>
  <si>
    <t xml:space="preserve">        Организация и проведение олимпиад, выставок, конкурсов, конференций и других общественных мероприятий</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</si>
  <si>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</si>
  <si>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 xml:space="preserve">    КУЛЬТУРА, КИНЕМАТОГРАФИЯ</t>
  </si>
  <si>
    <t xml:space="preserve">      Культура</t>
  </si>
  <si>
    <t xml:space="preserve">        Библиотеки</t>
  </si>
  <si>
    <t xml:space="preserve">        Музеи и постоянные выставки</t>
  </si>
  <si>
    <t xml:space="preserve">        Дворцы и дома культуры, клубы, выставочные залы</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</si>
  <si>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</si>
  <si>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 xml:space="preserve">        Мероприятия по развитию культуры</t>
  </si>
  <si>
    <t xml:space="preserve">      Другие вопросы в области культуры, кинематографии</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</si>
  <si>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</si>
  <si>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</si>
  <si>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</si>
  <si>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</si>
  <si>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 xml:space="preserve">            Публичные нормативные социальные выплаты гражданам</t>
  </si>
  <si>
    <t xml:space="preserve">      Социальное обеспечение населения</t>
  </si>
  <si>
    <t xml:space="preserve">        Обеспечение сохранности жилых помещений закрепленных за детьми-сиротами и детьми оставшимися без попечения родителей</t>
  </si>
  <si>
    <t xml:space="preserve">      Охрана семьи и детства</t>
  </si>
  <si>
    <t xml:space="preserve">        Организация и осуществление деятельности по опеке и попечительству</t>
  </si>
  <si>
    <t xml:space="preserve">        Реализация мероприятий по обеспечению жильем молодых семей</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</si>
  <si>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</si>
  <si>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Другие вопросы в области социальной политики</t>
  </si>
  <si>
    <t xml:space="preserve">        Социальные выплаты лицам, удостоенным звания почетного гражданина муниципального образования</t>
  </si>
  <si>
    <t xml:space="preserve">            Иные выплаты населению</t>
  </si>
  <si>
    <t xml:space="preserve">        Профилактика безнадзорности и правонарушений несовершеннолетних</t>
  </si>
  <si>
    <t xml:space="preserve">    ФИЗИЧЕСКАЯ КУЛЬТУРА И СПОРТ</t>
  </si>
  <si>
    <t xml:space="preserve">      Физическая культура</t>
  </si>
  <si>
    <t xml:space="preserve">        Организации, осуществляющие спортивную подготовку</t>
  </si>
  <si>
    <t xml:space="preserve">        Спортивно-оздоровительные комплексы и центры</t>
  </si>
  <si>
    <t xml:space="preserve">        Мероприятия по развитию физической культуры и спорта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</si>
  <si>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</si>
  <si>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</si>
  <si>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муниципального долга</t>
  </si>
  <si>
    <t xml:space="preserve">          Обслуживание государственного (муниципального) долга</t>
  </si>
  <si>
    <t xml:space="preserve">            Обслуживание муниципального долга</t>
  </si>
  <si>
    <t xml:space="preserve">    МЕЖБЮДЖЕТНЫЕ ТРАНСФЕРТЫ ОБЩЕГО ХАРАКТЕРА БЮДЖЕТАМ БЮДЖЕТНОЙ СИСТЕМЫ РОССИЙСКОЙ ФЕДЕРАЦИИ</t>
  </si>
  <si>
    <t xml:space="preserve">      Дотации на выравнивание бюджетной обеспеченности субъектов Российской Федерации и муниципальных образований</t>
  </si>
  <si>
    <t xml:space="preserve">        Реализация государственных полномочий Брянской области по расчету и предоставлению дотаций на выравнивание бюджетной обеспеченности поселений</t>
  </si>
  <si>
    <t xml:space="preserve">            Дотации</t>
  </si>
  <si>
    <t xml:space="preserve">        Выравнивание бюджетной обеспеченности поселений</t>
  </si>
  <si>
    <t xml:space="preserve">      Иные дотации</t>
  </si>
  <si>
    <t xml:space="preserve">        Поддержка мер по обеспечению сбалансированности бюджетов поселений</t>
  </si>
  <si>
    <t xml:space="preserve">        Опубликование нормативных правовых актов муниципальных образований и иной официальной информации</t>
  </si>
  <si>
    <t xml:space="preserve">        Подготовка объектов ЖКХ к зиме</t>
  </si>
  <si>
    <t xml:space="preserve">        Мероприятия в сфере охраны окружающей среды</t>
  </si>
  <si>
    <t xml:space="preserve">        Государственная поддержка отрасли культуры</t>
  </si>
  <si>
    <t>Приложение № 5</t>
  </si>
  <si>
    <t>Источники внутреннего финансирования дефицита бюджета Брянского муниципального</t>
  </si>
  <si>
    <t>КБК</t>
  </si>
  <si>
    <t>000 01 02 00 00 00 0000 000</t>
  </si>
  <si>
    <t>Кредиты кредитных организаций в валюте Российской Федерации</t>
  </si>
  <si>
    <t>000 01 02 00 00 00 0000 700</t>
  </si>
  <si>
    <t>000 01 02 00 00 05 0000 710</t>
  </si>
  <si>
    <t>000 01 02 00 00 00 0000 800</t>
  </si>
  <si>
    <t>Погашение кредитов, предоставленных кредитными организациями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</si>
  <si>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</si>
  <si>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</si>
  <si>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</si>
  <si>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</si>
  <si>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</si>
  <si>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</si>
  <si>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</si>
  <si>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</si>
  <si>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</si>
  <si>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</si>
  <si>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</si>
  <si>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образований</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</si>
  <si>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</si>
  <si>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</si>
  <si>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</si>
  <si>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</si>
  <si>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</si>
  <si>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</si>
  <si>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</si>
  <si>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образований</t>
  </si>
  <si>
    <t>Итого источников внутреннего финансирования дефицита</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</si>
  <si>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</si>
  <si>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</si>
  <si>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</si>
  <si>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</si>
  <si>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</si>
  <si>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</si>
  <si>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</si>
  <si>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</si>
  <si>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ГОСУДАРСТВЕННАЯ ПОШЛИНА</t>
  </si>
  <si>
    <t>Государственная пошлина за выдачу разрешения на установку рекламной конструкции</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</si>
  <si>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</si>
  <si>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</si>
  <si>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</si>
  <si>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</si>
  <si>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</si>
  <si>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</si>
  <si>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</si>
  <si>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</si>
  <si>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</si>
  <si>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</si>
  <si>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</si>
  <si>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</si>
  <si>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</si>
  <si>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</si>
  <si>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</si>
  <si>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</si>
  <si>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</si>
  <si>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</si>
  <si>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</si>
  <si>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</si>
  <si>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</si>
  <si>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</si>
  <si>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</si>
  <si>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</si>
  <si>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</si>
  <si>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</si>
  <si>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</si>
  <si>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 xml:space="preserve">Дотации бюджетам муниципальных районов на выравнивание бюджетной обеспеченности из бюджета субъекта Российской Федерации  </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</si>
  <si>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</si>
  <si>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бюджетов </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</si>
  <si>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</si>
  <si>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</si>
  <si>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</si>
  <si>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</si>
  <si>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</si>
  <si>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</si>
  <si>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</si>
  <si>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Субсидии бюджетам  на поддержку отрасли культуры</t>
  </si>
  <si>
    <t>Субсидии бюджетам муниципальных районов  на поддержку отрасли культуры</t>
  </si>
  <si>
    <t>Прочие субсидии</t>
  </si>
  <si>
    <t>Прочие субсидии бюджетам муниципальных районов</t>
  </si>
  <si>
    <t xml:space="preserve">Субвенции бюджетам субъектов Российской Федерации </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</si>
  <si>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</si>
  <si>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</si>
  <si>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</si>
  <si>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</si>
  <si>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</si>
  <si>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</si>
  <si>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</si>
  <si>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</si>
  <si>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</si>
  <si>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</si>
  <si>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t>
  </si>
  <si>
    <t>Приложение №2</t>
  </si>
  <si>
    <t>Государственная пошлина за государственную регистрацию, а также за совершение прочих юридически значимых действий</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</si>
  <si>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</si>
  <si>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Прочие межбюджетные трансферты, передаваемые бюджетам</t>
  </si>
  <si>
    <t>Прочие межбюджетные трансферты, передаваемые бюджетам муниципальных районов</t>
  </si>
  <si>
    <t>Процент исполнения к прогнозным параметрам доходов</t>
  </si>
  <si>
    <t xml:space="preserve"> 000 1000000000 0000 000</t>
  </si>
  <si>
    <t xml:space="preserve"> 000 1010000000 0000 000</t>
  </si>
  <si>
    <t xml:space="preserve"> 000 1010200001 0000 110</t>
  </si>
  <si>
    <t xml:space="preserve"> 000 1010201001 0000 110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</si>
  <si>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</si>
  <si>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000 1010202001 0000 110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</si>
  <si>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</si>
  <si>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000 1010203001 0000 110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</si>
  <si>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</si>
  <si>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000 1010204001 0000 110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</si>
  <si>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</si>
  <si>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000 1010208001 0000 110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</si>
  <si>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</si>
  <si>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000 1030000000 0000 000</t>
  </si>
  <si>
    <t xml:space="preserve"> 000 1030200001 0000 110</t>
  </si>
  <si>
    <t xml:space="preserve"> 000 1030223001 0000 110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</si>
  <si>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</si>
  <si>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000 1030223101 0000 110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</si>
  <si>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</si>
  <si>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000 1030224001 0000 110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</si>
  <si>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</si>
  <si>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000 1030224101 0000 110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</si>
  <si>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</si>
  <si>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000 1030225001 0000 110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</si>
  <si>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</si>
  <si>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000 1030225101 0000 110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</si>
  <si>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</si>
  <si>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000 1030226001 0000 110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</si>
  <si>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</si>
  <si>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000 1030226101 0000 110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</si>
  <si>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</si>
  <si>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000 1050000000 0000 000</t>
  </si>
  <si>
    <t xml:space="preserve"> 000 1050200002 0000 110</t>
  </si>
  <si>
    <t>Единый налог на вмененный доход для отдельных видов деятельности</t>
  </si>
  <si>
    <t xml:space="preserve"> 000 1050201002 0000 110</t>
  </si>
  <si>
    <t xml:space="preserve"> 000 1050202002 0000 110</t>
  </si>
  <si>
    <t>Единый налог на вмененный доход для отдельных видов деятельности (за налоговые периоды, истекшие до 1 января 2011 года)</t>
  </si>
  <si>
    <t xml:space="preserve"> 000 1050300001 0000 110</t>
  </si>
  <si>
    <t>Единый сельскохозяйственный налог</t>
  </si>
  <si>
    <t xml:space="preserve"> 000 1050301001 0000 110</t>
  </si>
  <si>
    <t xml:space="preserve"> 000 1050400002 0000 110</t>
  </si>
  <si>
    <t>Налог, взимаемый в связи с применением патентной системы налогообложения</t>
  </si>
  <si>
    <t xml:space="preserve"> 000 1050402002 0000 110</t>
  </si>
  <si>
    <t>Налог, взимаемый в связи с применением патентной системы налогообложения, зачисляемый в бюджеты муниципальных районов &lt;5&gt;</t>
  </si>
  <si>
    <t xml:space="preserve"> 000 1080000000 0000 000</t>
  </si>
  <si>
    <t>000 1080300001 0000 110</t>
  </si>
  <si>
    <t>Государственная пошлина по делам, рассматриваемым в судах общей юрисдикции, мировыми судьями</t>
  </si>
  <si>
    <t>000 1080301001 0000 110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</si>
  <si>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</si>
  <si>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000 1080700001 0000 110</t>
  </si>
  <si>
    <t>000 1080715001 0000 110</t>
  </si>
  <si>
    <t xml:space="preserve"> 000 1110000000 0000 000</t>
  </si>
  <si>
    <t xml:space="preserve"> 000 1110500000 0000 120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</si>
  <si>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</si>
  <si>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</si>
  <si>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</si>
  <si>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</si>
  <si>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</si>
  <si>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000 1110502000 0000 120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</si>
  <si>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</si>
  <si>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000 1110502505 0000 120</t>
  </si>
  <si>
    <t xml:space="preserve"> 000 1110503000 0000 120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</si>
  <si>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</si>
  <si>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000 1110503505 0000 120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</si>
  <si>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</si>
  <si>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000 1110700000 0000 120</t>
  </si>
  <si>
    <t xml:space="preserve"> 000 1110701000 0000 120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</si>
  <si>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</si>
  <si>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000 1110701505 0000 120</t>
  </si>
  <si>
    <t xml:space="preserve"> 000 1120000000 0000 000</t>
  </si>
  <si>
    <t xml:space="preserve"> 000 1120100001 0000 120</t>
  </si>
  <si>
    <t xml:space="preserve"> 000 1120101001 0000 120</t>
  </si>
  <si>
    <t>Плата за выбросы загрязняющих веществ в атмосферный воздух стационарными объектами &lt;7&gt;</t>
  </si>
  <si>
    <t xml:space="preserve"> 000 1120103001 0000 120</t>
  </si>
  <si>
    <t xml:space="preserve"> 000 1120104001 0000 120</t>
  </si>
  <si>
    <t xml:space="preserve"> 000 1120104101 0000 120</t>
  </si>
  <si>
    <t>000 1120104201 0000 120</t>
  </si>
  <si>
    <t>Плата за размещение твердых коммунальных отходов</t>
  </si>
  <si>
    <t xml:space="preserve"> 000 1130000000 0000 000</t>
  </si>
  <si>
    <t xml:space="preserve"> 000 1130200000 0000 130</t>
  </si>
  <si>
    <t xml:space="preserve"> 000 1130206000 0000 130</t>
  </si>
  <si>
    <t xml:space="preserve">Доходы, поступающие в порядке возмещения расходов, понесенных в связи с эксплуатацией имущества </t>
  </si>
  <si>
    <t xml:space="preserve"> 000 1130206505 0000 130</t>
  </si>
  <si>
    <t xml:space="preserve">Доходы, поступающие в порядке возмещения расходов, понесенных в связи с эксплуатацией имущества муниципальных районов </t>
  </si>
  <si>
    <t>000 1130299000 0000 130</t>
  </si>
  <si>
    <t>000 1130299505 0000 130</t>
  </si>
  <si>
    <t xml:space="preserve"> 000 1140000000 0000 000</t>
  </si>
  <si>
    <t xml:space="preserve"> 000 1140600000 0000 430</t>
  </si>
  <si>
    <t xml:space="preserve"> 000 1140601000 0000 430</t>
  </si>
  <si>
    <t xml:space="preserve"> 000 1140601305 0000 430</t>
  </si>
  <si>
    <t xml:space="preserve"> 000 1140602000 0000 430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</si>
  <si>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</si>
  <si>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000 1140602505 0000 430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</si>
  <si>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</si>
  <si>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000 1160000000 0000 000</t>
  </si>
  <si>
    <t>ШТРАФЫ, САНКЦИИ, ВОЗМЕЩЕНИЕ УЩЕРБА</t>
  </si>
  <si>
    <t>000 1160100001 0000140</t>
  </si>
  <si>
    <t>Административные штрафы, установленные Кодексом Российской Федерации об административных правонарушениях</t>
  </si>
  <si>
    <t>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</si>
  <si>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</si>
  <si>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</si>
  <si>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</si>
  <si>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000 1160106001 0000 140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</si>
  <si>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</si>
  <si>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</si>
  <si>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</si>
  <si>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000 1160107001 0000 140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</si>
  <si>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</si>
  <si>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</si>
  <si>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</si>
  <si>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000 1160108001 0000 140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</si>
  <si>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</si>
  <si>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000 1160108301 0000 140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</si>
  <si>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</si>
  <si>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</si>
  <si>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</si>
  <si>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000 1160109301 0000 140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</si>
  <si>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</si>
  <si>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000 1160111001 0000 140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</si>
  <si>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</si>
  <si>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000 1160111301 0000 140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</si>
  <si>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</si>
  <si>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000 1160113001 0000 140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</si>
  <si>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</si>
  <si>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000 1160113301 0000 140</t>
  </si>
  <si>
    <t>000 1160114001 0000 140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</si>
  <si>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</si>
  <si>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000 1160114301 0000 140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</si>
  <si>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</si>
  <si>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000 1160115001 0000 140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</si>
  <si>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</si>
  <si>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</si>
  <si>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</si>
  <si>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000 1160117001 0000 140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</si>
  <si>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</si>
  <si>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000 1160117301 0000 140</t>
  </si>
  <si>
    <t>000 1160118001 0000 140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</si>
  <si>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</si>
  <si>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 000 1160118301 0000 140</t>
  </si>
  <si>
    <t>000 1160119001 0000140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</si>
  <si>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</si>
  <si>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000 1160119301 0000140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</si>
  <si>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</si>
  <si>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000 1160119401 0000 140</t>
  </si>
  <si>
    <t>000 1160120001 0000 140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</si>
  <si>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</si>
  <si>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000 1160120301 0000 140</t>
  </si>
  <si>
    <t>000 1160133001 0000 140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</si>
  <si>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</si>
  <si>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000 1160133301 0000 140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</si>
  <si>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</si>
  <si>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000 1160200002 0000 140</t>
  </si>
  <si>
    <t>Административные штрафы, установленные законами субъектов Российской Федерации об административных правонарушениях</t>
  </si>
  <si>
    <t>000 1160201002 0000 140</t>
  </si>
  <si>
    <t>Административные штрафы, установленные законами субъектов Российской Федерации об административных правонарушениях, за нарушения законов и иных нормативных правовых актов субъектов Российской Федерации</t>
  </si>
  <si>
    <t>000 1160701000 0000 140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</si>
  <si>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</si>
  <si>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</si>
  <si>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</si>
  <si>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000 1160900000 0000 140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</si>
  <si>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</si>
  <si>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000 1160904005 0000 140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</si>
  <si>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</si>
  <si>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000 1161000000 0000 140</t>
  </si>
  <si>
    <t>Платежи в целях возмещения причиненного ущерба (убытков)</t>
  </si>
  <si>
    <t>000 1161003005 0000 140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</si>
  <si>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</si>
  <si>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000 1161003205 0000 140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</si>
  <si>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</si>
  <si>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000 1161012000 0000 140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</si>
  <si>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</si>
  <si>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000 1161012301 0000 140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</si>
  <si>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</si>
  <si>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000 1161012901 0000 140</t>
  </si>
  <si>
    <t>000 1161100001 0000 140</t>
  </si>
  <si>
    <t>Платежи, уплачиваемые в целях возмещения вреда</t>
  </si>
  <si>
    <t>000 1161105001 0000 140</t>
  </si>
  <si>
    <t>000 1170000000 0000 000</t>
  </si>
  <si>
    <t>ПРОЧИЕ НЕНАЛОГОВЫЕ ДОХОДЫ</t>
  </si>
  <si>
    <t>000 1170100000 0000 180</t>
  </si>
  <si>
    <t>Невыясненные поступления</t>
  </si>
  <si>
    <t>000 1170105005 0000 180</t>
  </si>
  <si>
    <t>Невыясненные поступления, зачисляемые в бюджеты муниципальных районов</t>
  </si>
  <si>
    <t>000 200 00000 00 0000 000</t>
  </si>
  <si>
    <t>000 202 00000 00 0000 000</t>
  </si>
  <si>
    <t>000 202 10000 00 0000 150</t>
  </si>
  <si>
    <t>000 202 15001 00 0000 150</t>
  </si>
  <si>
    <t>000 202 15001 05 0000 150</t>
  </si>
  <si>
    <t>000 202 15002 00 0000 150</t>
  </si>
  <si>
    <t>000 202 15002 05 0000 150</t>
  </si>
  <si>
    <t>000 2 02 20000 00 0000 150</t>
  </si>
  <si>
    <t>000 2 02 20077 00 0000 150</t>
  </si>
  <si>
    <t>Субсидии бюджетам на софинансирование капитальных вложений в объекты муниципальной собственности</t>
  </si>
  <si>
    <t>000 2 02 20077 05 0000 150</t>
  </si>
  <si>
    <t>Субсидии бюджетам муниципальных районов на софинансирование капитальных вложений в объекты муниципальной собственности</t>
  </si>
  <si>
    <t>000 2 02 20216 00 0000 150</t>
  </si>
  <si>
    <t>000 2 02 20216 05 0000 150</t>
  </si>
  <si>
    <t>000 2 02 25304 00 0000 150</t>
  </si>
  <si>
    <t>000 2 02 25304 05 0000 150</t>
  </si>
  <si>
    <t>000 2 02 25497 00 0000 150</t>
  </si>
  <si>
    <t>000 2 02 25497 05 0000 150</t>
  </si>
  <si>
    <t>000 2 02 25519 00 0000 150</t>
  </si>
  <si>
    <t>000 2 02 25519 05 0000 150</t>
  </si>
  <si>
    <t>000 2 02 25750 00 0000 150</t>
  </si>
  <si>
    <t>Субсидии бюджетам на реализацию мероприятий по модернизации школьных систем образования</t>
  </si>
  <si>
    <t>000 2 02 25750 05 0000 150</t>
  </si>
  <si>
    <t>Субсидии бюджетам муниципальных районов на реализацию мероприятий по модернизации школьных систем образования</t>
  </si>
  <si>
    <t>000 2 02 29999 00 0000 150</t>
  </si>
  <si>
    <t>000 2 02 29999 05 0000 150</t>
  </si>
  <si>
    <t>000 2 02 30000 00 0000 150</t>
  </si>
  <si>
    <t>000 2 02 30024 00 0000 150</t>
  </si>
  <si>
    <t>000 2 02 30024 05 0000 150</t>
  </si>
  <si>
    <t>000 2 02 30029 00 0000 150</t>
  </si>
  <si>
    <t>000 2 02 30029 05 0000 150</t>
  </si>
  <si>
    <t>000 2 02 35082 00 0000 150</t>
  </si>
  <si>
    <t>000 2 02 35082 05 0000 150</t>
  </si>
  <si>
    <t>000 2 02 35118 00 0000 150</t>
  </si>
  <si>
    <t>000 2 02 35118 05 0000 150</t>
  </si>
  <si>
    <t>000 2 02 35120 00 0000 150</t>
  </si>
  <si>
    <t>000 2 02 35120 05 0000 150</t>
  </si>
  <si>
    <t>000 2 02 40000 00 0000 150</t>
  </si>
  <si>
    <t>000 2 02 40014 00 0000 150</t>
  </si>
  <si>
    <t>000 2 02 40014 05 0000 150</t>
  </si>
  <si>
    <t>000 2 02 45303 00 0000 150</t>
  </si>
  <si>
    <t>000 2 02 45303 05 0000 150</t>
  </si>
  <si>
    <t>000  2 02 49999 00 0000 150</t>
  </si>
  <si>
    <t>000 2 02 49999 05 0000 150</t>
  </si>
  <si>
    <t>000 2 18 00000 00 0000 150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</si>
  <si>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</si>
  <si>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</si>
  <si>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</si>
  <si>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Воронцова С.Н.</t>
  </si>
  <si>
    <t>Процент исполнения к уточненной бюджетной росписи</t>
  </si>
  <si>
    <t>0140180020</t>
  </si>
  <si>
    <t>0140180040</t>
  </si>
  <si>
    <t>0140212021</t>
  </si>
  <si>
    <t>0140212022</t>
  </si>
  <si>
    <t>0140212023</t>
  </si>
  <si>
    <t>0140216721</t>
  </si>
  <si>
    <t>0140217900</t>
  </si>
  <si>
    <t>0240280040</t>
  </si>
  <si>
    <t>0240383230</t>
  </si>
  <si>
    <t>0140180100</t>
  </si>
  <si>
    <t>0140180930</t>
  </si>
  <si>
    <t>0140380710</t>
  </si>
  <si>
    <t>0140780720</t>
  </si>
  <si>
    <t>1140180100</t>
  </si>
  <si>
    <t>1140180900</t>
  </si>
  <si>
    <t>1140180920</t>
  </si>
  <si>
    <t>1140380040</t>
  </si>
  <si>
    <t>1140580900</t>
  </si>
  <si>
    <t>0140651180</t>
  </si>
  <si>
    <t xml:space="preserve">        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</si>
  <si>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0140180700</t>
  </si>
  <si>
    <t>0140412510</t>
  </si>
  <si>
    <t>0140481630</t>
  </si>
  <si>
    <t>0840181600</t>
  </si>
  <si>
    <t>0840181660</t>
  </si>
  <si>
    <t>08401S6160</t>
  </si>
  <si>
    <t>0840281610</t>
  </si>
  <si>
    <t>0840283730</t>
  </si>
  <si>
    <t>08403S6170</t>
  </si>
  <si>
    <t xml:space="preserve">        Проведение комплексных кадастровых работ</t>
  </si>
  <si>
    <t>0340882370</t>
  </si>
  <si>
    <t>0440182390</t>
  </si>
  <si>
    <t>1140280910</t>
  </si>
  <si>
    <t>0140683760</t>
  </si>
  <si>
    <t>1140481830</t>
  </si>
  <si>
    <t>0140683710</t>
  </si>
  <si>
    <t>0540181680</t>
  </si>
  <si>
    <t xml:space="preserve">        Софинансирование объектов капитальных вложений муниципальной собственности</t>
  </si>
  <si>
    <t>05401S1270</t>
  </si>
  <si>
    <t>0740181680</t>
  </si>
  <si>
    <t>09401S3450</t>
  </si>
  <si>
    <t>0940281850</t>
  </si>
  <si>
    <t>0601</t>
  </si>
  <si>
    <t>0140883280</t>
  </si>
  <si>
    <t>0340214722</t>
  </si>
  <si>
    <t>0340580300</t>
  </si>
  <si>
    <t>0341082350</t>
  </si>
  <si>
    <t>0341581680</t>
  </si>
  <si>
    <t>0340114721</t>
  </si>
  <si>
    <t>0340580310</t>
  </si>
  <si>
    <t>03407S4900</t>
  </si>
  <si>
    <t>03409S4910</t>
  </si>
  <si>
    <t>03410L3040</t>
  </si>
  <si>
    <t>0341453030</t>
  </si>
  <si>
    <t xml:space="preserve">        Реализация мероприятий по модернизации школьных систем образования</t>
  </si>
  <si>
    <t>032ZВL7500</t>
  </si>
  <si>
    <t>0340480320</t>
  </si>
  <si>
    <t>0340482610</t>
  </si>
  <si>
    <t>03404S7670</t>
  </si>
  <si>
    <t>0440280320</t>
  </si>
  <si>
    <t>03411S4790</t>
  </si>
  <si>
    <t>0340380040</t>
  </si>
  <si>
    <t>0340380720</t>
  </si>
  <si>
    <t>03406S4850</t>
  </si>
  <si>
    <t>0340882340</t>
  </si>
  <si>
    <t>0340882360</t>
  </si>
  <si>
    <t>0340882520</t>
  </si>
  <si>
    <t>0341214723</t>
  </si>
  <si>
    <t>0341880720</t>
  </si>
  <si>
    <t>0342180720</t>
  </si>
  <si>
    <t>041A255190</t>
  </si>
  <si>
    <t>0441480720</t>
  </si>
  <si>
    <t>0140582450</t>
  </si>
  <si>
    <t>0140516710</t>
  </si>
  <si>
    <t>0140516722</t>
  </si>
  <si>
    <t>0140516723</t>
  </si>
  <si>
    <t>01405L4970</t>
  </si>
  <si>
    <t>01405R0820</t>
  </si>
  <si>
    <t>0341314780</t>
  </si>
  <si>
    <t>0140582580</t>
  </si>
  <si>
    <t>0640181120</t>
  </si>
  <si>
    <t>0240183000</t>
  </si>
  <si>
    <t>0240415840</t>
  </si>
  <si>
    <t>0240483010</t>
  </si>
  <si>
    <t>0240483020</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</si>
  <si>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</si>
  <si>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</si>
  <si>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</si>
  <si>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Экологический контроль</t>
  </si>
  <si>
    <t>рублей</t>
  </si>
  <si>
    <t>Организация предоставления дополнительного образования</t>
  </si>
  <si>
    <t>Строительство учреждений образования Брянского района</t>
  </si>
  <si>
    <t>S1270</t>
  </si>
  <si>
    <t>L7500</t>
  </si>
  <si>
    <t>L5190</t>
  </si>
  <si>
    <t>Софинансирование объектов капитальных вложений муниципальной собственности</t>
  </si>
  <si>
    <t xml:space="preserve"> Иные бюджетные ассигнования</t>
  </si>
  <si>
    <t xml:space="preserve"> Уплата налогов, сборов и иных платежей</t>
  </si>
  <si>
    <t xml:space="preserve">                                                                                               Воронцова С.Н.</t>
  </si>
  <si>
    <t>Процент исполнения к уточненным назначениям</t>
  </si>
  <si>
    <t>Привлечение кредитов от кредитных организаций в валюте Российской Федерации</t>
  </si>
  <si>
    <t>Привлечение муниципальными районами кредитов от кредитных организаций в валюте Российской Федерации</t>
  </si>
  <si>
    <t>000 01 03 01 00 00 0000 000</t>
  </si>
  <si>
    <t>Бюджетные   кредиты   от   других   бюджетов  бюджетной  системы  Российской  Федерации  в  валюте Российской Федерации</t>
  </si>
  <si>
    <t>000 01 03 01 00 00 0000 700</t>
  </si>
  <si>
    <t>Привлечение бюджетных кредитов из других бюджетов бюджетной системы Российской Федерации в валюте Российской Федерации</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</si>
  <si>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</si>
  <si>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</si>
  <si>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000 01 03 01 00 00 0000 800</t>
  </si>
  <si>
    <t>Погашение бюджетных кредитов, полученных из других бюджетов бюджетной системы Российской Федерации в валюте Российской Федерации</t>
  </si>
  <si>
    <t>000 01 03 01 00 05 0000 810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</si>
  <si>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</si>
  <si>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 xml:space="preserve">      Функционирование высшего должностного лица субъекта Российской Федерации и муниципального образования</t>
  </si>
  <si>
    <t xml:space="preserve">        Обеспечение деятельности главы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</si>
  <si>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</si>
  <si>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деятельности депутатов представительного органа муниципального образования</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</si>
  <si>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</si>
  <si>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 органов местного самоуправления муниципальных районов (муниципальных округов, городских округов)</t>
  </si>
  <si>
    <t>7000015880</t>
  </si>
  <si>
    <t xml:space="preserve">        Достижение показателей деятельности органов исполнительной власти субъектов Российской Федерации</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</si>
  <si>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</si>
  <si>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</si>
  <si>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Обеспечение деятельности руководителя контрольно-счетного органа муниципального образования и его заместителей</t>
  </si>
  <si>
    <t xml:space="preserve">        Осуществление первичного воинского учета органами местного самоуправления поселений, муниципальных и городских округов</t>
  </si>
  <si>
    <t xml:space="preserve">      Экологический контроль</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</si>
  <si>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</si>
  <si>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Обеспечение функционирования модели персонифицированного финансирования дополнительного образования детей</t>
  </si>
  <si>
    <t xml:space="preserve">        Развитие материально-технической базы муниципальных образовательных организаций в сфере физической культуры и спорта</t>
  </si>
  <si>
    <t xml:space="preserve">     Воронцова С.Н.</t>
  </si>
  <si>
    <t xml:space="preserve">    Финансовое управление администрации Брянского района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</si>
  <si>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</si>
  <si>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</si>
  <si>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Обслуживание муниципального долга</t>
  </si>
  <si>
    <t xml:space="preserve">      МЕЖБЮДЖЕТНЫЕ ТРАНСФЕРТЫ ОБЩЕГО ХАРАКТЕРА БЮДЖЕТАМ БЮДЖЕТНОЙ СИСТЕМЫ РОССИЙСКОЙ ФЕДЕРАЦИИ</t>
  </si>
  <si>
    <t xml:space="preserve">        Дотации на выравнивание бюджетной обеспеченности субъектов Российской Федерации и муниципальных образований</t>
  </si>
  <si>
    <t xml:space="preserve">              Дотации</t>
  </si>
  <si>
    <t xml:space="preserve">        Иные дотации</t>
  </si>
  <si>
    <t xml:space="preserve">    Управление культуры, молодежной политики и спорта Брянского муниципального района</t>
  </si>
  <si>
    <t xml:space="preserve">      НАЦИОНАЛЬНАЯ ЭКОНОМИКА</t>
  </si>
  <si>
    <t xml:space="preserve">        Другие вопросы в области национальной экономики</t>
  </si>
  <si>
    <t xml:space="preserve">      ОБРАЗОВАНИЕ</t>
  </si>
  <si>
    <t xml:space="preserve">        Молодежная политика</t>
  </si>
  <si>
    <t xml:space="preserve">              Стипендии</t>
  </si>
  <si>
    <t xml:space="preserve">        Другие вопросы в области образования</t>
  </si>
  <si>
    <t xml:space="preserve">              Социальные выплаты гражданам, кроме публичных нормативных социальных выплат</t>
  </si>
  <si>
    <t xml:space="preserve">      КУЛЬТУРА, КИНЕМАТОГРАФИЯ</t>
  </si>
  <si>
    <t xml:space="preserve">        Культура</t>
  </si>
  <si>
    <t xml:space="preserve">              Расходы на выплаты персоналу казенных учреждений</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</si>
  <si>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</si>
  <si>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</si>
  <si>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</si>
  <si>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Субсидии автономным учреждениям</t>
  </si>
  <si>
    <t xml:space="preserve">    Комитет по управлению муниципальным имуществом Брянского района</t>
  </si>
  <si>
    <t xml:space="preserve">        Другие общегосударственные вопросы</t>
  </si>
  <si>
    <t xml:space="preserve">        Сельское хозяйство и рыболовство</t>
  </si>
  <si>
    <t xml:space="preserve">      ЖИЛИЩНО-КОММУНАЛЬНОЕ ХОЗЯЙСТВО</t>
  </si>
  <si>
    <t xml:space="preserve">        Жилищное хозяйство</t>
  </si>
  <si>
    <t xml:space="preserve">    Администрация Брянского района</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</si>
  <si>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</si>
  <si>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</si>
  <si>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Резервные средства</t>
  </si>
  <si>
    <t xml:space="preserve">      НАЦИОНАЛЬНАЯ ОБОРОНА</t>
  </si>
  <si>
    <t xml:space="preserve">        Мобилизационная и вневойсковая подготовка</t>
  </si>
  <si>
    <t xml:space="preserve">              Субвенции</t>
  </si>
  <si>
    <t xml:space="preserve">      НАЦИОНАЛЬНАЯ БЕЗОПАСНОСТЬ И ПРАВООХРАНИТЕЛЬНАЯ ДЕЯТЕЛЬНОСТЬ</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</si>
  <si>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</si>
  <si>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</si>
  <si>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</si>
  <si>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Транспорт</t>
  </si>
  <si>
    <t xml:space="preserve">        Дорожное хозяйство (дорожные фонды)</t>
  </si>
  <si>
    <t xml:space="preserve">              Иные межбюджетные трансферты</t>
  </si>
  <si>
    <t xml:space="preserve">        Коммунальное хозяйство</t>
  </si>
  <si>
    <t xml:space="preserve">        Другие вопросы в области жилищно-коммунального хозяйства</t>
  </si>
  <si>
    <t xml:space="preserve">      ОХРАНА ОКРУЖАЮЩЕЙ СРЕДЫ</t>
  </si>
  <si>
    <t xml:space="preserve">        Другие вопросы в области охраны окружающей среды</t>
  </si>
  <si>
    <t xml:space="preserve">        Дошкольное образование</t>
  </si>
  <si>
    <t xml:space="preserve">      СОЦИАЛЬНАЯ ПОЛИТИКА</t>
  </si>
  <si>
    <t xml:space="preserve">        Пенсионное обеспечение</t>
  </si>
  <si>
    <t xml:space="preserve">              Публичные нормативные социальные выплаты гражданам</t>
  </si>
  <si>
    <t xml:space="preserve">        Социальное обеспечение населения</t>
  </si>
  <si>
    <t xml:space="preserve">        Охрана семьи и детства</t>
  </si>
  <si>
    <t xml:space="preserve">        Другие вопросы в области социальной политики</t>
  </si>
  <si>
    <t xml:space="preserve">              Иные выплаты населению</t>
  </si>
  <si>
    <t xml:space="preserve">      Управление культуры, молодежной политики и спорта Брянского муниципального района</t>
  </si>
  <si>
    <t xml:space="preserve">Прочие дотации бюджетам </t>
  </si>
  <si>
    <t>Прочие дотации бюджетам муниципальных районов</t>
  </si>
  <si>
    <t>000 2 02 19999 00 0000 150</t>
  </si>
  <si>
    <t>000 2 02 19999 05 0000 150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</si>
  <si>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</si>
  <si>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</si>
  <si>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</si>
  <si>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000 2 02 45179 05 0000 150</t>
  </si>
  <si>
    <t>000 1160709000 0000 140</t>
  </si>
  <si>
    <t>000 1160709005 0000 140</t>
  </si>
  <si>
    <t>000 1160700000 0000 140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</si>
  <si>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исполнения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</si>
  <si>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</si>
  <si>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</si>
  <si>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Региональный проект "Творческие люди (Брянская область)"</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</si>
  <si>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</si>
  <si>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</si>
  <si>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Региональный проект "Создание условий для обучения, отдыха и оздоровления детей и молодежи (Брянская область)"</t>
  </si>
  <si>
    <t xml:space="preserve">Приложение № 1 
к решению Брянского районного
Совета народных депутатов
от                           2024 года  № </t>
  </si>
  <si>
    <t>Доходы бюджета Брянского муниципального района Брянской области за  2023 год</t>
  </si>
  <si>
    <t>Прогноз доходов
на 2023 год</t>
  </si>
  <si>
    <t>Кассовое исполнение
за 
2023 год</t>
  </si>
  <si>
    <t>Субсидии бюджетам на проведение комплексных кадастровых работ</t>
  </si>
  <si>
    <t>Субсидии бюджетам муниципальных районов на проведение комплексных кадастровых работ</t>
  </si>
  <si>
    <t>000 2 02 25511 05 0000 150</t>
  </si>
  <si>
    <t>000 2 02 25511 00 0000 150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</si>
  <si>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</si>
  <si>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</si>
  <si>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Доходы бюджетов муниципальных районов от возврата организациями остатков субсидий прошлых лет</t>
  </si>
  <si>
    <t>000 2 18 05000 05 0000 150</t>
  </si>
  <si>
    <t>Доходы бюджетов муниципальных районов от возврата бюджетными учреждениями остатков субсидий прошлых лет</t>
  </si>
  <si>
    <t>000 2 18 05010 05 0000 150</t>
  </si>
  <si>
    <t xml:space="preserve">  2  19 00000 00 0000 150</t>
  </si>
  <si>
    <t>ВОЗВРАТ ОСТАТКОВ СУБСИДИЙ, СУБВЕНЦИЙ И ИНЫХ МЕЖБЮДЖЕТНЫХ ТРАНСФЕРТОВ, ИМЕЮЩИХ ЦЕЛЕВОЕ НАЗНАЧЕНИЕ, ПРОШЛЫХ ЛЕТ</t>
  </si>
  <si>
    <t xml:space="preserve">  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</si>
  <si>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</si>
  <si>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</si>
  <si>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</si>
  <si>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от                           2024 года    №</t>
  </si>
  <si>
    <t>Уточненная сводная бюджетная роспись на 2023 г., рублей</t>
  </si>
  <si>
    <t>расходов функциональной классификации за 2023 год</t>
  </si>
  <si>
    <t>Кассовое исполнение за 2023 г.,
рублей</t>
  </si>
  <si>
    <t xml:space="preserve">        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t>
  </si>
  <si>
    <t>7000083420</t>
  </si>
  <si>
    <t>0140251200</t>
  </si>
  <si>
    <t xml:space="preserve">      Обеспечение проведения выборов и референдумов</t>
  </si>
  <si>
    <t>0107</t>
  </si>
  <si>
    <t xml:space="preserve">        Организация и проведение выборов и референдумов</t>
  </si>
  <si>
    <t>7000080060</t>
  </si>
  <si>
    <t xml:space="preserve">            Специальные расходы</t>
  </si>
  <si>
    <t>880</t>
  </si>
  <si>
    <t xml:space="preserve">        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</si>
  <si>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1540181180</t>
  </si>
  <si>
    <t>1340181200</t>
  </si>
  <si>
    <t>1340181210</t>
  </si>
  <si>
    <t xml:space="preserve">        Организация и осуществление мероприятий по территориальной обороне и гражданской обороне</t>
  </si>
  <si>
    <t>1340281110</t>
  </si>
  <si>
    <t>1340281140</t>
  </si>
  <si>
    <t>1340281210</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</si>
  <si>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</si>
  <si>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</si>
  <si>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01401L5110</t>
  </si>
  <si>
    <t xml:space="preserve">        Мероприятия по улучшению условий труда</t>
  </si>
  <si>
    <t>1040382440</t>
  </si>
  <si>
    <t>1040482440</t>
  </si>
  <si>
    <t>1440181680</t>
  </si>
  <si>
    <t>07401S1270</t>
  </si>
  <si>
    <t>031EВ51790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</si>
  <si>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реализующих образовательные программы начального общего образования, реализующих образовательные программы основного общего образования, образовательные программы среднего общего образования</t>
  </si>
  <si>
    <t>03415S1270</t>
  </si>
  <si>
    <t>0440382360</t>
  </si>
  <si>
    <t>0440382520</t>
  </si>
  <si>
    <t xml:space="preserve">        Отдельные мероприятия по развитию образования</t>
  </si>
  <si>
    <t>03406S4820</t>
  </si>
  <si>
    <t xml:space="preserve">        Мероприятия по проведению оздоровительной кампании детей</t>
  </si>
  <si>
    <t>0440414723</t>
  </si>
  <si>
    <t>0440580450</t>
  </si>
  <si>
    <t>04405L5190</t>
  </si>
  <si>
    <t>0440680460</t>
  </si>
  <si>
    <t>0440780480</t>
  </si>
  <si>
    <t>0440884260</t>
  </si>
  <si>
    <t>0440982400</t>
  </si>
  <si>
    <t>0441080040</t>
  </si>
  <si>
    <t>0441180720</t>
  </si>
  <si>
    <t>0441280720</t>
  </si>
  <si>
    <t>0441314210</t>
  </si>
  <si>
    <t>1340282590</t>
  </si>
  <si>
    <t xml:space="preserve">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</si>
  <si>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1240180620</t>
  </si>
  <si>
    <t>12401S7670</t>
  </si>
  <si>
    <t>1240280600</t>
  </si>
  <si>
    <t>1240382300</t>
  </si>
  <si>
    <t>1240480720</t>
  </si>
  <si>
    <t xml:space="preserve">      Массовый спорт</t>
  </si>
  <si>
    <t>1102</t>
  </si>
  <si>
    <t>1240581680</t>
  </si>
  <si>
    <t xml:space="preserve">      Спорт высших достижений</t>
  </si>
  <si>
    <t>1103</t>
  </si>
  <si>
    <t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</si>
  <si>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03404S7690</t>
  </si>
  <si>
    <t>1240180320</t>
  </si>
  <si>
    <t>12401S7690</t>
  </si>
  <si>
    <t>от                            2024 года №</t>
  </si>
  <si>
    <t>по ведомственной структуре за  2023 год</t>
  </si>
  <si>
    <t xml:space="preserve">            Руководство и управление в сфере установленных функций органов местного самоуправления</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</si>
  <si>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 органов местного самоуправления муниципальных районов (муниципальных округов, городских округов)</t>
  </si>
  <si>
    <t xml:space="preserve">            Достижение показателей деятельности органов исполнительной власти субъектов Российской Федерации</t>
  </si>
  <si>
    <t xml:space="preserve">            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t>
  </si>
  <si>
    <t xml:space="preserve">            Развитие информационного общества и формирование электронного правительства</t>
  </si>
  <si>
    <t xml:space="preserve">            Реализация государственных полномочий Брянской области по расчету и предоставлению дотаций на выравнивание бюджетной обеспеченности поселений</t>
  </si>
  <si>
    <t xml:space="preserve">            Выравнивание бюджетной обеспеченности поселений</t>
  </si>
  <si>
    <t xml:space="preserve">            Поддержка мер по обеспечению сбалансированности бюджетов поселений</t>
  </si>
  <si>
    <t xml:space="preserve">            Мероприятия в сфере туризма</t>
  </si>
  <si>
    <t xml:space="preserve">            Организации дополнительного образования</t>
  </si>
  <si>
    <t xml:space="preserve">            Мероприятия по работе с семьей, детьми и молодежью</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</si>
  <si>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</si>
  <si>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 xml:space="preserve">            Учреждения, обеспечивающие деятельность органов местного самоуправления и муниципальных учреждений</t>
  </si>
  <si>
    <t xml:space="preserve">            Мероприятия по развитию культуры</t>
  </si>
  <si>
    <t xml:space="preserve">            Государственная поддержка отрасли культуры</t>
  </si>
  <si>
    <t xml:space="preserve">            Библиотеки</t>
  </si>
  <si>
    <t xml:space="preserve">            Музеи и постоянные выставки</t>
  </si>
  <si>
    <t xml:space="preserve">            Дворцы и дома культуры, клубы, выставочные залы</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</si>
  <si>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</si>
  <si>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</si>
  <si>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Мероприятия по развитию физической культуры и спорта</t>
  </si>
  <si>
    <t xml:space="preserve">            Организации, осуществляющие спортивную подготовку</t>
  </si>
  <si>
    <t xml:space="preserve">            Развитие материально-технической базы муниципальных образовательных организаций в сфере физической культуры и спорта</t>
  </si>
  <si>
    <t xml:space="preserve">            Спортивно-оздоровительные комплексы и центры</t>
  </si>
  <si>
    <t xml:space="preserve">        Спорт высших достижений</t>
  </si>
  <si>
    <t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</si>
  <si>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 xml:space="preserve">            Опубликование нормативных правовых актов муниципальных образований и иной официальной информации</t>
  </si>
  <si>
    <t xml:space="preserve">            Оценка имущества, признание прав и регулирование отношений муниципальной собственности</t>
  </si>
  <si>
    <t xml:space="preserve">            Эксплуатация и содержание имущества казны муниципального образования</t>
  </si>
  <si>
    <t xml:space="preserve">            Мероприятия по землеустройству и землепользованию</t>
  </si>
  <si>
    <t xml:space="preserve">            Исполнение исковых требований на основании вступивших в законную силу судебных актов</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</si>
  <si>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</si>
  <si>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 xml:space="preserve">            Обеспечение деятельности руководителя контрольно-счетного органа муниципального образования и его заместителей</t>
  </si>
  <si>
    <t xml:space="preserve">            Обеспечение деятельности главы муниципального образования</t>
  </si>
  <si>
    <t xml:space="preserve">            Обеспечение деятельности депутатов представительного органа муниципального образования</t>
  </si>
  <si>
    <t xml:space="preserve">            Обеспечение деятельности главы местной администрации (исполнительно-распорядительного органа муниципального образования)</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</si>
  <si>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</si>
  <si>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</si>
  <si>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</si>
  <si>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</si>
  <si>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</si>
  <si>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</si>
  <si>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Обеспечение проведения выборов и референдумов</t>
  </si>
  <si>
    <t xml:space="preserve">            Организация и проведение выборов и референдумов</t>
  </si>
  <si>
    <t xml:space="preserve">              Специальные расходы</t>
  </si>
  <si>
    <t xml:space="preserve">            Резервный фонд местной администрации</t>
  </si>
  <si>
    <t xml:space="preserve">            Эксплуатация и содержание имущества, находящегося в муниципальной собственности, арендованного недвижимого имущества</t>
  </si>
  <si>
    <t xml:space="preserve">            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</si>
  <si>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 xml:space="preserve">            Многофункциональные центры предоставления государственных и муниципальных услуг</t>
  </si>
  <si>
    <t xml:space="preserve">            Осуществление первичного воинского учета органами местного самоуправления поселений, муниципальных и городских округов</t>
  </si>
  <si>
    <t xml:space="preserve">            Оповещение населения об опасностях, возникающих при ведении военных действий и возникновении чрезвычайных ситуаций</t>
  </si>
  <si>
    <t xml:space="preserve">            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</si>
  <si>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 xml:space="preserve">            Единые дежурно-диспетчерские службы</t>
  </si>
  <si>
    <t xml:space="preserve">            Организация и осуществление мероприятий по территориальной обороне и гражданской обороне</t>
  </si>
  <si>
    <t xml:space="preserve">            Мероприятия в сфере пожарной безопасности</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</si>
  <si>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</si>
  <si>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Компенсация транспортным организациям части потерь в доходах и (или) возмещении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</si>
  <si>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 xml:space="preserve">            Повышение безопасности дорожного движения</t>
  </si>
  <si>
    <t xml:space="preserve">            Обеспечение сохранности автомобильных дорог местного значения и условий безопасного движения по ним</t>
  </si>
  <si>
    <t xml:space="preserve">            Обеспечение сохранности автомобильных дорог местного значения и условий безопасности движения по ним</t>
  </si>
  <si>
    <t xml:space="preserve">            Развитие и совершенствование сети автомобильных дорог местного значения</t>
  </si>
  <si>
    <t xml:space="preserve">            Развитие и совершенствование сети автомобильных дорог местного значения общего пользования</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</si>
  <si>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</si>
  <si>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 xml:space="preserve">            Проведение комплексных кадастровых работ</t>
  </si>
  <si>
    <t xml:space="preserve">            Мероприятия по улучшению условий труда</t>
  </si>
  <si>
    <t xml:space="preserve">            Мероприятия в сфере архитектуры и градостроительства</t>
  </si>
  <si>
    <t xml:space="preserve">            Мероприятия в сфере жилищного хозяйства</t>
  </si>
  <si>
    <t xml:space="preserve">            Бюджетные инвестиции в объекты капитального строительства муниципальной собственности</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</si>
  <si>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</si>
  <si>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электро-,тепло-, газо- и водоснабжения населения, водоотведения, снабжения населения топливом</t>
  </si>
  <si>
    <t xml:space="preserve">            Подготовка объектов ЖКХ к зиме</t>
  </si>
  <si>
    <t xml:space="preserve">            Софинансирование объектов капитальных вложений муниципальной собственности</t>
  </si>
  <si>
    <t xml:space="preserve">            Приобретение специализированной техники для предприятий жилищно-коммунального комплекса</t>
  </si>
  <si>
    <t xml:space="preserve">            Прочие мероприятия в области жилищно-коммунального хозяйства</t>
  </si>
  <si>
    <t xml:space="preserve">            Мероприятия в сфере охраны окружающей среды</t>
  </si>
  <si>
    <t xml:space="preserve">            Выплата муниципальных пенсий (доплат к государственным пенсиям)</t>
  </si>
  <si>
    <t xml:space="preserve">            Обеспечение сохранности жилых помещений закрепленных за детьми-сиротами и детьми оставшимися без попечения родителей</t>
  </si>
  <si>
    <t xml:space="preserve">            Реализация мероприятий по обеспечению жильем молодых семей</t>
  </si>
  <si>
    <t xml:space="preserve">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</si>
  <si>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Профилактика безнадзорности и правонарушений несовершеннолетних</t>
  </si>
  <si>
    <t xml:space="preserve">            Социальные выплаты лицам, удостоенным звания почетного гражданина муниципального образования</t>
  </si>
  <si>
    <t xml:space="preserve">        Массовый спорт</t>
  </si>
  <si>
    <t xml:space="preserve">            Организация временного трудоустройства несовершеннолетних граждан в возрасте от 14 до 18 лет</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</si>
  <si>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</si>
  <si>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 xml:space="preserve">            Дошкольные образовательные организации</t>
  </si>
  <si>
    <t xml:space="preserve">            Организация питания в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</si>
  <si>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</si>
  <si>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Реализация мероприятий по модернизации школьных систем образования</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</si>
  <si>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</si>
  <si>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 xml:space="preserve">            Общеобразовательные организации</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</si>
  <si>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</si>
  <si>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</si>
  <si>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</si>
  <si>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реализующих образовательные программы начального общего образования, реализующих образовательные программы основного общего образования, образовательные программы среднего общего образования</t>
  </si>
  <si>
    <t xml:space="preserve">            Обеспечение функционирования модели персонифицированного финансирования дополнительного образования детей</t>
  </si>
  <si>
    <t xml:space="preserve">            Организация и проведение олимпиад, выставок, конкурсов, конференций и других общественных мероприятий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</si>
  <si>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</si>
  <si>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</si>
  <si>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Мероприятия по проведению оздоровительной кампании детей</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</si>
  <si>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</si>
  <si>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от                          2024 года    №</t>
  </si>
  <si>
    <t>Расходы бюджета Брянского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2023 год</t>
  </si>
  <si>
    <t>Кассовое исполнение за 2023 г., рублей</t>
  </si>
  <si>
    <t>Проведение комплексных кадастровых работ</t>
  </si>
  <si>
    <t>L5110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</si>
  <si>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</si>
  <si>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</si>
  <si>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</si>
  <si>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</si>
  <si>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</si>
  <si>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</si>
  <si>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</si>
  <si>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</si>
  <si>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Осуществление первичного воинского учета органами местного самоуправления поселений, муниципальных и городских округов</t>
  </si>
  <si>
    <t>Обслуживание муниципального внутреннего долга Брянского муниципального района Брянской области</t>
  </si>
  <si>
    <t>Сопровождение и модернизация технических и программных комплексов организации бюджетного процесса в Брянском муниципальном районе Брянской области</t>
  </si>
  <si>
    <t>Межбюджетные отношения с поселениями Брянского муниципального района Брянской области</t>
  </si>
  <si>
    <t>Поддержка мер по обеспечению сбалансированности бюджетов поселений</t>
  </si>
  <si>
    <t>83020</t>
  </si>
  <si>
    <t>Организация предоставления общедоступного начального, основного, общего образования общеобразовательных организаций в части реализации ими государственного стандарта общего образования</t>
  </si>
  <si>
    <t>Развитие материально-технической базы муниципальных образовательных организаций в сфере физической культуры и спорта</t>
  </si>
  <si>
    <t>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</si>
  <si>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Субсидии муниципальным образовательным организациям на реализацию мероприятий по развитию образования в рамках государственной программы "Развитие образования и науки Брянской области"</t>
  </si>
  <si>
    <t>Отдельные мероприятия по развитию образования</t>
  </si>
  <si>
    <t>S4820</t>
  </si>
  <si>
    <t>Мероприятия по работе с детьми и молодежью, выплаты стипендий, проведение конкурсов, районных мероприятий, районной спартакиады дошкольников, участие в областной спартакиаде</t>
  </si>
  <si>
    <t>Мероприятия по проведению оздоровительной кампании детей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</si>
  <si>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реализующих образовательные программы начального общего образования, реализующих образовательные программы основного общего образования, образовательные программы среднего общего образования</t>
  </si>
  <si>
    <t>Региональный проект "Патриотическое воспитание граждан Российской Федерации (Брянская область)"</t>
  </si>
  <si>
    <t>EВ</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</si>
  <si>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</si>
  <si>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</si>
  <si>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ZВ</t>
  </si>
  <si>
    <t>Реализация мероприятий по модернизации школьных систем образования</t>
  </si>
  <si>
    <t>Развитие культуры и молодежной политики в Брянском муниципальном районе Брянской области</t>
  </si>
  <si>
    <t>Государственная поддержка отрасли культуры</t>
  </si>
  <si>
    <t>55190</t>
  </si>
  <si>
    <t>Ремонт и содержание автомобильных дорог общего пользования местного значения по Брянскому району для обеспечения сохранности и условий безопасности на них</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</si>
  <si>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</si>
  <si>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Улучшение условий и охраны труда в Брянском муниципальном районе Брянской области</t>
  </si>
  <si>
    <t>Непрерывная подготовка работников по охране труда на основе современных технологий обучения</t>
  </si>
  <si>
    <t>Мероприятия по улучшению условий труда</t>
  </si>
  <si>
    <t>82440</t>
  </si>
  <si>
    <t>Содержание специализированного жилищного фонда</t>
  </si>
  <si>
    <t>Развитие физической культуры и спорта в Брянском муниципальном районе Брянской области</t>
  </si>
  <si>
    <t>Развитие детско-юношеского спорта и системы поготовки высококвалифицированных спортсменов</t>
  </si>
  <si>
    <t>Организации, осуществляющие спортивную подготовку</t>
  </si>
  <si>
    <t>80620</t>
  </si>
  <si>
    <t>Спортивно-оздоровительные комплексы и центры</t>
  </si>
  <si>
    <t>80600</t>
  </si>
  <si>
    <t>Отдельные мероприятия по развитию спорта</t>
  </si>
  <si>
    <t>Мероприятия по развитию физической культуры и спорта</t>
  </si>
  <si>
    <t>82300</t>
  </si>
  <si>
    <t>Учреждения, обеспечивающие оказание услуг в сфере физической культуры и спорта (методичекий кабинет)</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</si>
  <si>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</si>
  <si>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Обеспечение мероприятий в области гражданской обороны, защиты населения и территории от чрезвычайных ситуаций, пожарной безопасности в Брянском муниципальном районе Брянской области</t>
  </si>
  <si>
    <t>Реализация мероприятий в области гражданской обороны</t>
  </si>
  <si>
    <t>Оповещение населения об опасностях, возникающих при ведении военных действий и возникновении чрезвычайных ситуаций</t>
  </si>
  <si>
    <t>81200</t>
  </si>
  <si>
    <t>Реализация мероприятий в области защиты населения и территории от чрезвычайных ситуаций, пожарной безопасности</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</si>
  <si>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</si>
  <si>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81110</t>
  </si>
  <si>
    <t>Мероприятия в сфере пожарной безопасности</t>
  </si>
  <si>
    <t>81140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</si>
  <si>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</si>
  <si>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81210</t>
  </si>
  <si>
    <t>82590</t>
  </si>
  <si>
    <t>Комплексное развитие сельских территорий Брянского муниципального района Брянской области</t>
  </si>
  <si>
    <t>Строительство малоэтажного жилого комплекса в н.п.Журиничи Брянского района Брянской области</t>
  </si>
  <si>
    <t>Осуществление полномочий исполнительного органа местного самоуправления по участию в профилактике терроризма и экстремизма, минимизации и (или) ликвидации последствий их проявлений на территории Брянского муниципального района Брянской области</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</si>
  <si>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</si>
  <si>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81180</t>
  </si>
  <si>
    <t>000 1010213001 0000 110</t>
  </si>
  <si>
    <t xml:space="preserve">000 1010214001 0000 110 </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</si>
  <si>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</si>
  <si>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</si>
  <si>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000 1110908005 0000 120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</si>
  <si>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</si>
  <si>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000 1110900000 0000 120</t>
  </si>
  <si>
    <t>000 1110908000 0000 120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</si>
  <si>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</si>
  <si>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</si>
  <si>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района Брянской области за 2023 год</t>
  </si>
  <si>
    <t xml:space="preserve">от                                   2024 г. № </t>
  </si>
  <si>
    <t>Кассовое исполнение за  2023 г.,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</si>
</sst>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dd\.mm\.yyyy"/>
    <numFmt numFmtId="166" formatCode="#,##0.0"/>
  </numFmts>
  <fonts count="5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Times New Roman"/>
      <family val="2"/>
    </font>
    <font>
      <sz val="10"/>
      <name val="Arial Cyr"/>
      <charset val="204"/>
    </font>
    <font>
      <sz val="12"/>
      <name val="Times New Roman"/>
      <family val="1"/>
      <charset val="204"/>
    </font>
    <font>
      <sz val="12"/>
      <color rgb="FF000000"/>
      <name val="Times New Roman"/>
      <family val="1"/>
      <charset val="204"/>
    </font>
    <font>
      <sz val="10"/>
      <color rgb="FF000000"/>
      <name val="Arial Cyr"/>
    </font>
    <font>
      <b/>
      <sz val="10"/>
      <color rgb="FF000000"/>
      <name val="Arial Cyr"/>
    </font>
    <font>
      <sz val="11"/>
      <name val="Calibri"/>
      <family val="2"/>
    </font>
    <font>
      <sz val="11"/>
      <name val="Calibri"/>
      <family val="2"/>
      <scheme val="minor"/>
    </font>
    <font>
      <sz val="10"/>
      <color rgb="FF000000"/>
      <name val="Arial Cyr"/>
      <family val="2"/>
    </font>
    <font>
      <b/>
      <sz val="12"/>
      <color rgb="FF000000"/>
      <name val="Arial Cyr"/>
      <family val="2"/>
    </font>
    <font>
      <b/>
      <sz val="12"/>
      <color rgb="FF000000"/>
      <name val="Arial Cyr"/>
    </font>
    <font>
      <b/>
      <sz val="10"/>
      <color rgb="FF000000"/>
      <name val="Arial CYR"/>
      <family val="2"/>
    </font>
    <font>
      <b/>
      <sz val="10"/>
      <color rgb="FF000000"/>
      <name val="Arial"/>
      <family val="2"/>
      <charset val="204"/>
    </font>
    <font>
      <sz val="8"/>
      <color rgb="FF000000"/>
      <name val="Arial Cyr"/>
    </font>
    <font>
      <sz val="10"/>
      <color rgb="FF000000"/>
      <name val="Times New Roman"/>
      <family val="1"/>
      <charset val="204"/>
    </font>
    <font>
      <sz val="10"/>
      <color rgb="FF000000"/>
      <name val="Times New Roman"/>
      <family val="1"/>
      <charset val="204"/>
    </font>
    <font>
      <b/>
      <sz val="18"/>
      <color theme="3"/>
      <name val="Cambria"/>
      <family val="2"/>
      <charset val="204"/>
      <scheme val="maj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sz val="14"/>
      <color rgb="FF000000"/>
      <name val="Times New Roman"/>
      <family val="1"/>
      <charset val="204"/>
    </font>
    <font>
      <sz val="14"/>
      <color rgb="FF000000"/>
      <name val="Times New Roman"/>
      <family val="1"/>
      <charset val="204"/>
    </font>
    <font>
      <sz val="10"/>
      <color rgb="FF000000"/>
      <name val="Arial"/>
      <family val="2"/>
      <charset val="204"/>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000000"/>
      <name val="Calibri"/>
      <family val="2"/>
      <charset val="204"/>
      <scheme val="minor"/>
    </font>
    <font>
      <b/>
      <sz val="11"/>
      <color rgb="FF000000"/>
      <name val="Arial"/>
      <family val="2"/>
      <charset val="204"/>
    </font>
    <font>
      <b/>
      <sz val="12"/>
      <color rgb="FF000000"/>
      <name val="Arial"/>
      <family val="2"/>
      <charset val="204"/>
    </font>
    <font>
      <sz val="6"/>
      <color rgb="FF000000"/>
      <name val="Arial"/>
      <family val="2"/>
      <charset val="204"/>
    </font>
    <font>
      <sz val="9"/>
      <color rgb="FF000000"/>
      <name val="Arial"/>
      <family val="2"/>
      <charset val="204"/>
    </font>
    <font>
      <b/>
      <sz val="15"/>
      <color rgb="FF000000"/>
      <name val="Times New Roman"/>
      <family val="1"/>
      <charset val="204"/>
    </font>
    <font>
      <sz val="14"/>
      <name val="Times New Roman"/>
      <family val="1"/>
      <charset val="204"/>
    </font>
    <font>
      <u/>
      <sz val="10"/>
      <color indexed="12"/>
      <name val="Arial Cyr"/>
      <charset val="204"/>
    </font>
    <font>
      <sz val="11"/>
      <color theme="1"/>
      <name val="Calibri"/>
      <family val="2"/>
      <scheme val="minor"/>
    </font>
    <font>
      <sz val="12"/>
      <name val="Arial Cyr"/>
      <charset val="204"/>
    </font>
    <font>
      <b/>
      <sz val="14"/>
      <name val="Times New Roman"/>
      <family val="1"/>
      <charset val="204"/>
    </font>
    <font>
      <sz val="14"/>
      <name val="Calibri"/>
      <family val="2"/>
      <scheme val="minor"/>
    </font>
    <font>
      <b/>
      <sz val="14"/>
      <name val="Calibri"/>
      <family val="2"/>
      <scheme val="minor"/>
    </font>
    <font>
      <b/>
      <sz val="20"/>
      <color rgb="FF000000"/>
      <name val="Times New Roman"/>
      <family val="1"/>
      <charset val="204"/>
    </font>
    <font>
      <sz val="14"/>
      <name val="Arial Cyr"/>
      <charset val="204"/>
    </font>
    <font>
      <sz val="18"/>
      <name val="Times New Roman"/>
      <family val="1"/>
      <charset val="204"/>
    </font>
    <font>
      <b/>
      <sz val="18"/>
      <name val="Times New Roman"/>
      <family val="1"/>
      <charset val="204"/>
    </font>
    <font>
      <sz val="18"/>
      <color rgb="FF000000"/>
      <name val="Times New Roman"/>
      <family val="1"/>
      <charset val="204"/>
    </font>
    <font>
      <b/>
      <sz val="18"/>
      <color rgb="FF000000"/>
      <name val="Times New Roman"/>
      <family val="1"/>
      <charset val="204"/>
    </font>
    <font>
      <sz val="18"/>
      <name val="Calibri"/>
      <family val="2"/>
      <scheme val="minor"/>
    </font>
    <font>
      <sz val="18"/>
      <color rgb="FF000000"/>
      <name val="Arial"/>
      <family val="2"/>
      <charset val="204"/>
    </font>
    <font>
      <b/>
      <sz val="12"/>
      <color rgb="FF000000"/>
      <name val="Times New Roman"/>
      <family val="1"/>
      <charset val="204"/>
    </font>
    <font>
      <b/>
      <sz val="12"/>
      <color rgb="FF000000"/>
      <name val="Times New Roman"/>
      <family val="1"/>
      <charset val="204"/>
    </font>
    <font>
      <sz val="12"/>
      <color rgb="FF000000"/>
      <name val="Times New Roman"/>
      <family val="1"/>
      <charset val="204"/>
    </font>
  </fonts>
  <fills count="38">
    <fill>
      <patternFill patternType="none"/>
    </fill>
    <fill>
      <patternFill patternType="gray125"/>
    </fill>
    <fill>
      <patternFill patternType="solid">
        <fgColor rgb="FFFFFF99"/>
      </patternFill>
    </fill>
    <fill>
      <patternFill patternType="solid">
        <fgColor rgb="FFC0C0C0"/>
      </patternFill>
    </fill>
    <fill>
      <patternFill patternType="solid">
        <fgColor rgb="FFCC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CCCCCC"/>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7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style="hair">
        <color rgb="FF000000"/>
      </top>
      <bottom/>
      <diagonal/>
    </border>
    <border>
      <left/>
      <right style="medium">
        <color rgb="FF000000"/>
      </right>
      <top style="thin">
        <color rgb="FF000000"/>
      </top>
      <bottom/>
      <diagonal/>
    </border>
    <border>
      <left/>
      <right style="medium">
        <color rgb="FF000000"/>
      </right>
      <top/>
      <bottom style="hair">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diagonal/>
    </border>
    <border>
      <left/>
      <right/>
      <top style="hair">
        <color rgb="FF000000"/>
      </top>
      <bottom/>
      <diagonal/>
    </border>
    <border>
      <left style="medium">
        <color rgb="FF000000"/>
      </left>
      <right style="medium">
        <color rgb="FF000000"/>
      </right>
      <top style="hair">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bottom/>
      <diagonal/>
    </border>
    <border>
      <left/>
      <right/>
      <top/>
      <bottom style="medium">
        <color rgb="FF000000"/>
      </bottom>
      <diagonal/>
    </border>
    <border>
      <left style="medium">
        <color rgb="FF000000"/>
      </left>
      <right/>
      <top style="hair">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bottom style="thin">
        <color rgb="FF000000"/>
      </bottom>
      <diagonal/>
    </border>
    <border>
      <left style="medium">
        <color rgb="FF000000"/>
      </left>
      <right style="medium">
        <color rgb="FF000000"/>
      </right>
      <top style="thin">
        <color rgb="FF000000"/>
      </top>
      <bottom style="hair">
        <color rgb="FF000000"/>
      </bottom>
      <diagonal/>
    </border>
    <border>
      <left style="medium">
        <color rgb="FF000000"/>
      </left>
      <right/>
      <top/>
      <bottom style="thin">
        <color rgb="FF000000"/>
      </bottom>
      <diagonal/>
    </border>
    <border>
      <left/>
      <right/>
      <top/>
      <bottom style="hair">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thin">
        <color rgb="FF000000"/>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medium">
        <color indexed="64"/>
      </left>
      <right style="thin">
        <color indexed="64"/>
      </right>
      <top/>
      <bottom/>
      <diagonal/>
    </border>
  </borders>
  <cellStyleXfs count="994">
    <xf numFmtId="0" fontId="0" fillId="0" borderId="0"/>
    <xf numFmtId="0" fontId="4" fillId="0" borderId="0">
      <alignment vertical="top" wrapText="1"/>
    </xf>
    <xf numFmtId="0" fontId="8" fillId="0" borderId="0"/>
    <xf numFmtId="4" fontId="9" fillId="2" borderId="1">
      <alignment horizontal="right" vertical="top" shrinkToFit="1"/>
    </xf>
    <xf numFmtId="0" fontId="10" fillId="0" borderId="0"/>
    <xf numFmtId="0" fontId="11" fillId="0" borderId="0"/>
    <xf numFmtId="0" fontId="10" fillId="0" borderId="0"/>
    <xf numFmtId="0" fontId="11" fillId="0" borderId="0"/>
    <xf numFmtId="0" fontId="12" fillId="0" borderId="0"/>
    <xf numFmtId="0" fontId="8" fillId="0" borderId="0"/>
    <xf numFmtId="0" fontId="12" fillId="0" borderId="0"/>
    <xf numFmtId="0" fontId="8" fillId="0" borderId="0"/>
    <xf numFmtId="0" fontId="10" fillId="0" borderId="0"/>
    <xf numFmtId="0" fontId="11" fillId="0" borderId="0"/>
    <xf numFmtId="0" fontId="12" fillId="3" borderId="0"/>
    <xf numFmtId="0" fontId="8" fillId="3" borderId="0"/>
    <xf numFmtId="0" fontId="12" fillId="0" borderId="0">
      <alignment wrapText="1"/>
    </xf>
    <xf numFmtId="0" fontId="8" fillId="0" borderId="0">
      <alignment wrapText="1"/>
    </xf>
    <xf numFmtId="0" fontId="12" fillId="0" borderId="0"/>
    <xf numFmtId="0" fontId="13" fillId="0" borderId="0">
      <alignment horizontal="center"/>
    </xf>
    <xf numFmtId="0" fontId="14" fillId="0" borderId="0">
      <alignment horizontal="center"/>
    </xf>
    <xf numFmtId="0" fontId="12" fillId="0" borderId="0">
      <alignment horizontal="right"/>
    </xf>
    <xf numFmtId="0" fontId="8" fillId="0" borderId="0">
      <alignment horizontal="right"/>
    </xf>
    <xf numFmtId="0" fontId="12" fillId="3" borderId="6"/>
    <xf numFmtId="0" fontId="8" fillId="3" borderId="6"/>
    <xf numFmtId="0" fontId="12" fillId="0" borderId="1">
      <alignment horizontal="center" vertical="center" wrapText="1"/>
    </xf>
    <xf numFmtId="0" fontId="8" fillId="0" borderId="1">
      <alignment horizontal="center" vertical="center" wrapText="1"/>
    </xf>
    <xf numFmtId="0" fontId="12" fillId="3" borderId="7"/>
    <xf numFmtId="0" fontId="8" fillId="3" borderId="7"/>
    <xf numFmtId="0" fontId="12" fillId="3" borderId="0">
      <alignment shrinkToFit="1"/>
    </xf>
    <xf numFmtId="0" fontId="8" fillId="3" borderId="0">
      <alignment shrinkToFit="1"/>
    </xf>
    <xf numFmtId="0" fontId="15" fillId="0" borderId="7">
      <alignment horizontal="right"/>
    </xf>
    <xf numFmtId="0" fontId="9" fillId="0" borderId="7">
      <alignment horizontal="right"/>
    </xf>
    <xf numFmtId="4" fontId="15" fillId="2" borderId="7">
      <alignment horizontal="right" vertical="top" shrinkToFit="1"/>
    </xf>
    <xf numFmtId="4" fontId="9" fillId="2" borderId="7">
      <alignment horizontal="right" vertical="top" shrinkToFit="1"/>
    </xf>
    <xf numFmtId="4" fontId="15" fillId="4" borderId="7">
      <alignment horizontal="right" vertical="top" shrinkToFit="1"/>
    </xf>
    <xf numFmtId="4" fontId="9" fillId="4" borderId="7">
      <alignment horizontal="right" vertical="top" shrinkToFit="1"/>
    </xf>
    <xf numFmtId="0" fontId="12" fillId="0" borderId="0">
      <alignment horizontal="left" wrapText="1"/>
    </xf>
    <xf numFmtId="0" fontId="8" fillId="0" borderId="0">
      <alignment horizontal="left" wrapText="1"/>
    </xf>
    <xf numFmtId="0" fontId="15" fillId="0" borderId="1">
      <alignment vertical="top" wrapText="1"/>
    </xf>
    <xf numFmtId="0" fontId="9" fillId="0" borderId="1">
      <alignment vertical="top" wrapText="1"/>
    </xf>
    <xf numFmtId="49" fontId="12" fillId="0" borderId="1">
      <alignment horizontal="center" vertical="top" shrinkToFit="1"/>
    </xf>
    <xf numFmtId="49" fontId="8" fillId="0" borderId="1">
      <alignment horizontal="center" vertical="top" shrinkToFit="1"/>
    </xf>
    <xf numFmtId="4" fontId="15" fillId="2" borderId="1">
      <alignment horizontal="right" vertical="top" shrinkToFit="1"/>
    </xf>
    <xf numFmtId="4" fontId="15" fillId="4" borderId="1">
      <alignment horizontal="right" vertical="top" shrinkToFit="1"/>
    </xf>
    <xf numFmtId="4" fontId="9" fillId="4" borderId="1">
      <alignment horizontal="right" vertical="top" shrinkToFit="1"/>
    </xf>
    <xf numFmtId="0" fontId="12" fillId="3" borderId="8"/>
    <xf numFmtId="0" fontId="8" fillId="3" borderId="8"/>
    <xf numFmtId="0" fontId="12" fillId="3" borderId="8">
      <alignment horizontal="center"/>
    </xf>
    <xf numFmtId="0" fontId="8" fillId="3" borderId="8">
      <alignment horizontal="center"/>
    </xf>
    <xf numFmtId="4" fontId="15" fillId="0" borderId="1">
      <alignment horizontal="right" vertical="top" shrinkToFit="1"/>
    </xf>
    <xf numFmtId="4" fontId="9" fillId="0" borderId="1">
      <alignment horizontal="right" vertical="top" shrinkToFit="1"/>
    </xf>
    <xf numFmtId="49" fontId="12" fillId="0" borderId="1">
      <alignment horizontal="left" vertical="top" wrapText="1" indent="2"/>
    </xf>
    <xf numFmtId="49" fontId="8" fillId="0" borderId="1">
      <alignment horizontal="left" vertical="top" wrapText="1" indent="2"/>
    </xf>
    <xf numFmtId="4" fontId="12" fillId="0" borderId="1">
      <alignment horizontal="right" vertical="top" shrinkToFit="1"/>
    </xf>
    <xf numFmtId="4" fontId="8" fillId="0" borderId="1">
      <alignment horizontal="right" vertical="top" shrinkToFit="1"/>
    </xf>
    <xf numFmtId="0" fontId="12" fillId="3" borderId="8">
      <alignment shrinkToFit="1"/>
    </xf>
    <xf numFmtId="0" fontId="8" fillId="3" borderId="8">
      <alignment shrinkToFit="1"/>
    </xf>
    <xf numFmtId="0" fontId="12" fillId="3" borderId="7">
      <alignment horizontal="center"/>
    </xf>
    <xf numFmtId="0" fontId="8" fillId="3" borderId="7">
      <alignment horizontal="center"/>
    </xf>
    <xf numFmtId="0" fontId="9" fillId="0" borderId="1">
      <alignment vertical="top" wrapText="1"/>
    </xf>
    <xf numFmtId="0" fontId="16" fillId="0" borderId="6"/>
    <xf numFmtId="4" fontId="9" fillId="4" borderId="1">
      <alignment horizontal="right" vertical="top" shrinkToFit="1"/>
    </xf>
    <xf numFmtId="0" fontId="8" fillId="0" borderId="9"/>
    <xf numFmtId="4" fontId="17" fillId="0" borderId="5">
      <alignment horizontal="right" shrinkToFit="1"/>
    </xf>
    <xf numFmtId="2" fontId="17" fillId="0" borderId="10">
      <alignment horizontal="center" shrinkToFit="1"/>
    </xf>
    <xf numFmtId="4" fontId="17" fillId="0" borderId="10">
      <alignment horizontal="right" shrinkToFit="1"/>
    </xf>
    <xf numFmtId="0" fontId="5" fillId="0" borderId="0"/>
    <xf numFmtId="0" fontId="10" fillId="0" borderId="0"/>
    <xf numFmtId="0" fontId="11" fillId="0" borderId="0"/>
    <xf numFmtId="0" fontId="18" fillId="0" borderId="0">
      <alignment vertical="top" wrapText="1"/>
    </xf>
    <xf numFmtId="0" fontId="10" fillId="0" borderId="0"/>
    <xf numFmtId="0" fontId="19" fillId="0" borderId="0">
      <alignment vertical="top" wrapText="1"/>
    </xf>
    <xf numFmtId="164" fontId="5"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30" fillId="0" borderId="0"/>
    <xf numFmtId="0" fontId="12" fillId="0" borderId="0"/>
    <xf numFmtId="0" fontId="30" fillId="0" borderId="0"/>
    <xf numFmtId="0" fontId="30" fillId="0" borderId="0"/>
    <xf numFmtId="0" fontId="30" fillId="0" borderId="0"/>
    <xf numFmtId="0" fontId="12" fillId="0" borderId="0"/>
    <xf numFmtId="0" fontId="30" fillId="0" borderId="0"/>
    <xf numFmtId="0" fontId="30" fillId="0" borderId="0"/>
    <xf numFmtId="4" fontId="31" fillId="0" borderId="5">
      <alignment horizontal="right"/>
    </xf>
    <xf numFmtId="49" fontId="31" fillId="0" borderId="15">
      <alignment horizontal="center"/>
    </xf>
    <xf numFmtId="49" fontId="31" fillId="0" borderId="15">
      <alignment horizontal="center"/>
    </xf>
    <xf numFmtId="49" fontId="31" fillId="0" borderId="0">
      <alignment horizontal="center"/>
    </xf>
    <xf numFmtId="49" fontId="31" fillId="0" borderId="0">
      <alignment horizontal="center"/>
    </xf>
    <xf numFmtId="4" fontId="31" fillId="0" borderId="16">
      <alignment horizontal="right"/>
    </xf>
    <xf numFmtId="0" fontId="30" fillId="0" borderId="17"/>
    <xf numFmtId="0" fontId="30" fillId="0" borderId="17"/>
    <xf numFmtId="49" fontId="31" fillId="0" borderId="16">
      <alignment horizontal="center" wrapText="1"/>
    </xf>
    <xf numFmtId="49" fontId="31" fillId="0" borderId="16">
      <alignment horizontal="center" wrapText="1"/>
    </xf>
    <xf numFmtId="49" fontId="31" fillId="0" borderId="0">
      <alignment horizontal="right"/>
    </xf>
    <xf numFmtId="49" fontId="31" fillId="0" borderId="0">
      <alignment horizontal="center"/>
    </xf>
    <xf numFmtId="49" fontId="31" fillId="0" borderId="0">
      <alignment horizontal="center"/>
    </xf>
    <xf numFmtId="49" fontId="31" fillId="0" borderId="10">
      <alignment horizontal="center" wrapText="1"/>
    </xf>
    <xf numFmtId="49" fontId="31" fillId="0" borderId="10">
      <alignment horizontal="center" wrapText="1"/>
    </xf>
    <xf numFmtId="0" fontId="31" fillId="0" borderId="18">
      <alignment horizontal="left" wrapText="1"/>
    </xf>
    <xf numFmtId="49" fontId="31" fillId="0" borderId="16">
      <alignment horizontal="center" wrapText="1"/>
    </xf>
    <xf numFmtId="49" fontId="31" fillId="0" borderId="16">
      <alignment horizontal="center" wrapText="1"/>
    </xf>
    <xf numFmtId="49" fontId="31" fillId="0" borderId="5">
      <alignment horizontal="center"/>
    </xf>
    <xf numFmtId="49" fontId="31" fillId="0" borderId="5">
      <alignment horizontal="center"/>
    </xf>
    <xf numFmtId="0" fontId="31" fillId="0" borderId="19">
      <alignment horizontal="left" wrapText="1" indent="1"/>
    </xf>
    <xf numFmtId="49" fontId="31" fillId="0" borderId="10">
      <alignment horizontal="center" wrapText="1"/>
    </xf>
    <xf numFmtId="49" fontId="31" fillId="0" borderId="10">
      <alignment horizontal="center" wrapText="1"/>
    </xf>
    <xf numFmtId="49" fontId="31" fillId="0" borderId="6"/>
    <xf numFmtId="49" fontId="31" fillId="0" borderId="6"/>
    <xf numFmtId="0" fontId="32" fillId="0" borderId="20">
      <alignment horizontal="left" wrapText="1"/>
    </xf>
    <xf numFmtId="49" fontId="31" fillId="0" borderId="5">
      <alignment horizontal="center"/>
    </xf>
    <xf numFmtId="49" fontId="31" fillId="0" borderId="5">
      <alignment horizontal="center"/>
    </xf>
    <xf numFmtId="4" fontId="31" fillId="0" borderId="5">
      <alignment horizontal="right"/>
    </xf>
    <xf numFmtId="4" fontId="31" fillId="0" borderId="5">
      <alignment horizontal="right"/>
    </xf>
    <xf numFmtId="0" fontId="31" fillId="33" borderId="0"/>
    <xf numFmtId="49" fontId="31" fillId="0" borderId="6"/>
    <xf numFmtId="49" fontId="31" fillId="0" borderId="6"/>
    <xf numFmtId="4" fontId="31" fillId="0" borderId="16">
      <alignment horizontal="right"/>
    </xf>
    <xf numFmtId="4" fontId="31" fillId="0" borderId="16">
      <alignment horizontal="right"/>
    </xf>
    <xf numFmtId="0" fontId="31" fillId="0" borderId="6"/>
    <xf numFmtId="4" fontId="31" fillId="0" borderId="5">
      <alignment horizontal="right"/>
    </xf>
    <xf numFmtId="4" fontId="31" fillId="0" borderId="5">
      <alignment horizontal="right"/>
    </xf>
    <xf numFmtId="49" fontId="31" fillId="0" borderId="0">
      <alignment horizontal="right"/>
    </xf>
    <xf numFmtId="49" fontId="31" fillId="0" borderId="0">
      <alignment horizontal="right"/>
    </xf>
    <xf numFmtId="0" fontId="31" fillId="0" borderId="0">
      <alignment horizontal="center"/>
    </xf>
    <xf numFmtId="4" fontId="31" fillId="0" borderId="16">
      <alignment horizontal="right"/>
    </xf>
    <xf numFmtId="4" fontId="31" fillId="0" borderId="16">
      <alignment horizontal="right"/>
    </xf>
    <xf numFmtId="4" fontId="31" fillId="0" borderId="21">
      <alignment horizontal="right"/>
    </xf>
    <xf numFmtId="4" fontId="31" fillId="0" borderId="21">
      <alignment horizontal="right"/>
    </xf>
    <xf numFmtId="0" fontId="30" fillId="0" borderId="6"/>
    <xf numFmtId="49" fontId="31" fillId="0" borderId="0">
      <alignment horizontal="right"/>
    </xf>
    <xf numFmtId="49" fontId="31" fillId="0" borderId="0">
      <alignment horizontal="right"/>
    </xf>
    <xf numFmtId="49" fontId="31" fillId="0" borderId="20">
      <alignment horizontal="center"/>
    </xf>
    <xf numFmtId="49" fontId="31" fillId="0" borderId="20">
      <alignment horizontal="center"/>
    </xf>
    <xf numFmtId="4" fontId="31" fillId="0" borderId="21">
      <alignment horizontal="right"/>
    </xf>
    <xf numFmtId="0" fontId="30" fillId="34" borderId="22"/>
    <xf numFmtId="0" fontId="30" fillId="34" borderId="22"/>
    <xf numFmtId="4" fontId="31" fillId="0" borderId="23">
      <alignment horizontal="right"/>
    </xf>
    <xf numFmtId="4" fontId="31" fillId="0" borderId="23">
      <alignment horizontal="right"/>
    </xf>
    <xf numFmtId="49" fontId="31" fillId="0" borderId="20">
      <alignment horizontal="center"/>
    </xf>
    <xf numFmtId="4" fontId="31" fillId="0" borderId="21">
      <alignment horizontal="right"/>
    </xf>
    <xf numFmtId="4" fontId="31" fillId="0" borderId="21">
      <alignment horizontal="right"/>
    </xf>
    <xf numFmtId="0" fontId="31" fillId="0" borderId="24">
      <alignment horizontal="left" wrapText="1"/>
    </xf>
    <xf numFmtId="0" fontId="31" fillId="0" borderId="24">
      <alignment horizontal="left" wrapText="1"/>
    </xf>
    <xf numFmtId="4" fontId="31" fillId="0" borderId="23">
      <alignment horizontal="right"/>
    </xf>
    <xf numFmtId="49" fontId="31" fillId="0" borderId="20">
      <alignment horizontal="center"/>
    </xf>
    <xf numFmtId="49" fontId="31" fillId="0" borderId="20">
      <alignment horizontal="center"/>
    </xf>
    <xf numFmtId="0" fontId="32" fillId="0" borderId="25">
      <alignment horizontal="left" wrapText="1"/>
    </xf>
    <xf numFmtId="0" fontId="32" fillId="0" borderId="25">
      <alignment horizontal="left" wrapText="1"/>
    </xf>
    <xf numFmtId="0" fontId="32" fillId="0" borderId="0">
      <alignment horizontal="center"/>
    </xf>
    <xf numFmtId="0" fontId="30" fillId="34" borderId="26"/>
    <xf numFmtId="0" fontId="30" fillId="34" borderId="26"/>
    <xf numFmtId="0" fontId="31" fillId="0" borderId="27">
      <alignment horizontal="left" wrapText="1" indent="2"/>
    </xf>
    <xf numFmtId="0" fontId="31" fillId="0" borderId="27">
      <alignment horizontal="left" wrapText="1" indent="2"/>
    </xf>
    <xf numFmtId="0" fontId="32" fillId="0" borderId="6"/>
    <xf numFmtId="4" fontId="31" fillId="0" borderId="23">
      <alignment horizontal="right"/>
    </xf>
    <xf numFmtId="4" fontId="31" fillId="0" borderId="23">
      <alignment horizontal="right"/>
    </xf>
    <xf numFmtId="0" fontId="30" fillId="0" borderId="7"/>
    <xf numFmtId="0" fontId="30" fillId="0" borderId="7"/>
    <xf numFmtId="0" fontId="31" fillId="0" borderId="28">
      <alignment horizontal="left" wrapText="1"/>
    </xf>
    <xf numFmtId="0" fontId="30" fillId="34" borderId="29"/>
    <xf numFmtId="0" fontId="30" fillId="34" borderId="29"/>
    <xf numFmtId="0" fontId="31" fillId="0" borderId="6"/>
    <xf numFmtId="0" fontId="31" fillId="0" borderId="6"/>
    <xf numFmtId="0" fontId="31" fillId="0" borderId="30">
      <alignment horizontal="left" wrapText="1" indent="1"/>
    </xf>
    <xf numFmtId="0" fontId="30" fillId="34" borderId="31"/>
    <xf numFmtId="0" fontId="30" fillId="34" borderId="31"/>
    <xf numFmtId="0" fontId="30" fillId="0" borderId="6"/>
    <xf numFmtId="0" fontId="30" fillId="0" borderId="6"/>
    <xf numFmtId="0" fontId="31" fillId="0" borderId="28">
      <alignment horizontal="left" wrapText="1" indent="2"/>
    </xf>
    <xf numFmtId="0" fontId="30" fillId="34" borderId="32"/>
    <xf numFmtId="0" fontId="30" fillId="34" borderId="32"/>
    <xf numFmtId="0" fontId="32" fillId="0" borderId="0">
      <alignment horizontal="center"/>
    </xf>
    <xf numFmtId="0" fontId="32" fillId="0" borderId="0">
      <alignment horizontal="center"/>
    </xf>
    <xf numFmtId="0" fontId="31" fillId="0" borderId="18">
      <alignment horizontal="left" wrapText="1" indent="2"/>
    </xf>
    <xf numFmtId="0" fontId="30" fillId="34" borderId="33"/>
    <xf numFmtId="0" fontId="30" fillId="34" borderId="33"/>
    <xf numFmtId="0" fontId="32" fillId="0" borderId="6"/>
    <xf numFmtId="0" fontId="32" fillId="0" borderId="6"/>
    <xf numFmtId="0" fontId="31" fillId="0" borderId="0">
      <alignment horizontal="center" wrapText="1"/>
    </xf>
    <xf numFmtId="0" fontId="31" fillId="0" borderId="24">
      <alignment horizontal="left" wrapText="1"/>
    </xf>
    <xf numFmtId="0" fontId="31" fillId="0" borderId="24">
      <alignment horizontal="left" wrapText="1"/>
    </xf>
    <xf numFmtId="0" fontId="31" fillId="0" borderId="28">
      <alignment horizontal="left" wrapText="1"/>
    </xf>
    <xf numFmtId="0" fontId="31" fillId="0" borderId="28">
      <alignment horizontal="left" wrapText="1"/>
    </xf>
    <xf numFmtId="49" fontId="31" fillId="0" borderId="6">
      <alignment horizontal="left"/>
    </xf>
    <xf numFmtId="0" fontId="32" fillId="0" borderId="25">
      <alignment horizontal="left" wrapText="1"/>
    </xf>
    <xf numFmtId="0" fontId="32" fillId="0" borderId="25">
      <alignment horizontal="left" wrapText="1"/>
    </xf>
    <xf numFmtId="0" fontId="31" fillId="0" borderId="30">
      <alignment horizontal="left" wrapText="1" indent="1"/>
    </xf>
    <xf numFmtId="0" fontId="31" fillId="0" borderId="30">
      <alignment horizontal="left" wrapText="1" indent="1"/>
    </xf>
    <xf numFmtId="49" fontId="31" fillId="0" borderId="15">
      <alignment horizontal="center" wrapText="1"/>
    </xf>
    <xf numFmtId="0" fontId="31" fillId="0" borderId="27">
      <alignment horizontal="left" wrapText="1" indent="2"/>
    </xf>
    <xf numFmtId="0" fontId="31" fillId="0" borderId="27">
      <alignment horizontal="left" wrapText="1" indent="2"/>
    </xf>
    <xf numFmtId="0" fontId="31" fillId="0" borderId="28">
      <alignment horizontal="left" wrapText="1" indent="2"/>
    </xf>
    <xf numFmtId="0" fontId="31" fillId="0" borderId="28">
      <alignment horizontal="left" wrapText="1" indent="2"/>
    </xf>
    <xf numFmtId="49" fontId="31" fillId="0" borderId="15">
      <alignment horizontal="left" wrapText="1"/>
    </xf>
    <xf numFmtId="0" fontId="30" fillId="34" borderId="34"/>
    <xf numFmtId="0" fontId="30" fillId="34" borderId="34"/>
    <xf numFmtId="0" fontId="30" fillId="34" borderId="35"/>
    <xf numFmtId="0" fontId="30" fillId="34" borderId="35"/>
    <xf numFmtId="49" fontId="31" fillId="0" borderId="15">
      <alignment horizontal="center" shrinkToFit="1"/>
    </xf>
    <xf numFmtId="0" fontId="30" fillId="0" borderId="7"/>
    <xf numFmtId="0" fontId="30" fillId="0" borderId="7"/>
    <xf numFmtId="0" fontId="31" fillId="0" borderId="18">
      <alignment horizontal="left" wrapText="1" indent="2"/>
    </xf>
    <xf numFmtId="0" fontId="31" fillId="0" borderId="18">
      <alignment horizontal="left" wrapText="1" indent="2"/>
    </xf>
    <xf numFmtId="49" fontId="31" fillId="0" borderId="5">
      <alignment horizontal="center" shrinkToFit="1"/>
    </xf>
    <xf numFmtId="0" fontId="31" fillId="0" borderId="6"/>
    <xf numFmtId="0" fontId="31" fillId="0" borderId="6"/>
    <xf numFmtId="0" fontId="31" fillId="0" borderId="0">
      <alignment horizontal="center" wrapText="1"/>
    </xf>
    <xf numFmtId="0" fontId="31" fillId="0" borderId="0">
      <alignment horizontal="center" wrapText="1"/>
    </xf>
    <xf numFmtId="0" fontId="31" fillId="0" borderId="19">
      <alignment horizontal="left" wrapText="1"/>
    </xf>
    <xf numFmtId="0" fontId="30" fillId="0" borderId="6"/>
    <xf numFmtId="0" fontId="30" fillId="0" borderId="6"/>
    <xf numFmtId="49" fontId="31" fillId="0" borderId="6">
      <alignment horizontal="left"/>
    </xf>
    <xf numFmtId="49" fontId="31" fillId="0" borderId="6">
      <alignment horizontal="left"/>
    </xf>
    <xf numFmtId="0" fontId="31" fillId="0" borderId="18">
      <alignment horizontal="left" wrapText="1" indent="1"/>
    </xf>
    <xf numFmtId="0" fontId="32" fillId="0" borderId="0">
      <alignment horizontal="center"/>
    </xf>
    <xf numFmtId="0" fontId="32" fillId="0" borderId="0">
      <alignment horizontal="center"/>
    </xf>
    <xf numFmtId="49" fontId="31" fillId="0" borderId="15">
      <alignment horizontal="center" wrapText="1"/>
    </xf>
    <xf numFmtId="49" fontId="31" fillId="0" borderId="15">
      <alignment horizontal="center" wrapText="1"/>
    </xf>
    <xf numFmtId="0" fontId="31" fillId="0" borderId="19">
      <alignment horizontal="left" wrapText="1" indent="2"/>
    </xf>
    <xf numFmtId="0" fontId="32" fillId="0" borderId="6"/>
    <xf numFmtId="0" fontId="32" fillId="0" borderId="6"/>
    <xf numFmtId="49" fontId="31" fillId="0" borderId="15">
      <alignment horizontal="center" shrinkToFit="1"/>
    </xf>
    <xf numFmtId="49" fontId="31" fillId="0" borderId="15">
      <alignment horizontal="center" shrinkToFit="1"/>
    </xf>
    <xf numFmtId="0" fontId="30" fillId="0" borderId="33"/>
    <xf numFmtId="0" fontId="31" fillId="0" borderId="28">
      <alignment horizontal="left" wrapText="1"/>
    </xf>
    <xf numFmtId="0" fontId="31" fillId="0" borderId="28">
      <alignment horizontal="left" wrapText="1"/>
    </xf>
    <xf numFmtId="49" fontId="31" fillId="0" borderId="5">
      <alignment horizontal="center" shrinkToFit="1"/>
    </xf>
    <xf numFmtId="49" fontId="31" fillId="0" borderId="5">
      <alignment horizontal="center" shrinkToFit="1"/>
    </xf>
    <xf numFmtId="0" fontId="30" fillId="0" borderId="7"/>
    <xf numFmtId="0" fontId="31" fillId="0" borderId="30">
      <alignment horizontal="left" wrapText="1" indent="1"/>
    </xf>
    <xf numFmtId="0" fontId="31" fillId="0" borderId="30">
      <alignment horizontal="left" wrapText="1" indent="1"/>
    </xf>
    <xf numFmtId="0" fontId="31" fillId="0" borderId="36">
      <alignment horizontal="left" wrapText="1"/>
    </xf>
    <xf numFmtId="0" fontId="31" fillId="0" borderId="36">
      <alignment horizontal="left" wrapText="1"/>
    </xf>
    <xf numFmtId="49" fontId="31" fillId="0" borderId="21">
      <alignment horizontal="center"/>
    </xf>
    <xf numFmtId="0" fontId="31" fillId="0" borderId="28">
      <alignment horizontal="left" wrapText="1" indent="2"/>
    </xf>
    <xf numFmtId="0" fontId="31" fillId="0" borderId="28">
      <alignment horizontal="left" wrapText="1" indent="2"/>
    </xf>
    <xf numFmtId="0" fontId="31" fillId="0" borderId="24">
      <alignment horizontal="left" wrapText="1" indent="1"/>
    </xf>
    <xf numFmtId="0" fontId="31" fillId="0" borderId="24">
      <alignment horizontal="left" wrapText="1" indent="1"/>
    </xf>
    <xf numFmtId="0" fontId="32" fillId="0" borderId="37">
      <alignment horizontal="center" vertical="center" textRotation="90" wrapText="1"/>
    </xf>
    <xf numFmtId="0" fontId="30" fillId="34" borderId="35"/>
    <xf numFmtId="0" fontId="30" fillId="34" borderId="35"/>
    <xf numFmtId="0" fontId="31" fillId="0" borderId="36">
      <alignment horizontal="left" wrapText="1" indent="2"/>
    </xf>
    <xf numFmtId="0" fontId="31" fillId="0" borderId="36">
      <alignment horizontal="left" wrapText="1" indent="2"/>
    </xf>
    <xf numFmtId="0" fontId="32" fillId="0" borderId="7">
      <alignment horizontal="center" vertical="center" textRotation="90" wrapText="1"/>
    </xf>
    <xf numFmtId="0" fontId="31" fillId="0" borderId="18">
      <alignment horizontal="left" wrapText="1" indent="2"/>
    </xf>
    <xf numFmtId="0" fontId="31" fillId="0" borderId="18">
      <alignment horizontal="left" wrapText="1" indent="2"/>
    </xf>
    <xf numFmtId="0" fontId="31" fillId="0" borderId="24">
      <alignment horizontal="left" wrapText="1" indent="2"/>
    </xf>
    <xf numFmtId="0" fontId="31" fillId="0" borderId="24">
      <alignment horizontal="left" wrapText="1" indent="2"/>
    </xf>
    <xf numFmtId="0" fontId="31" fillId="0" borderId="0">
      <alignment vertical="center"/>
    </xf>
    <xf numFmtId="0" fontId="31" fillId="0" borderId="0">
      <alignment horizontal="center" wrapText="1"/>
    </xf>
    <xf numFmtId="0" fontId="31" fillId="0" borderId="0">
      <alignment horizontal="center" wrapText="1"/>
    </xf>
    <xf numFmtId="0" fontId="30" fillId="0" borderId="2"/>
    <xf numFmtId="0" fontId="30" fillId="0" borderId="2"/>
    <xf numFmtId="0" fontId="32" fillId="0" borderId="0">
      <alignment horizontal="center" vertical="center" textRotation="90" wrapText="1"/>
    </xf>
    <xf numFmtId="49" fontId="31" fillId="0" borderId="6">
      <alignment horizontal="left"/>
    </xf>
    <xf numFmtId="49" fontId="31" fillId="0" borderId="6">
      <alignment horizontal="left"/>
    </xf>
    <xf numFmtId="0" fontId="30" fillId="0" borderId="38"/>
    <xf numFmtId="0" fontId="30" fillId="0" borderId="38"/>
    <xf numFmtId="0" fontId="32" fillId="0" borderId="39">
      <alignment horizontal="center" vertical="center" textRotation="90" wrapText="1"/>
    </xf>
    <xf numFmtId="49" fontId="31" fillId="0" borderId="15">
      <alignment horizontal="center" wrapText="1"/>
    </xf>
    <xf numFmtId="49" fontId="31" fillId="0" borderId="15">
      <alignment horizontal="center" wrapText="1"/>
    </xf>
    <xf numFmtId="0" fontId="32" fillId="0" borderId="37">
      <alignment horizontal="center" vertical="center" textRotation="90" wrapText="1"/>
    </xf>
    <xf numFmtId="0" fontId="32" fillId="0" borderId="37">
      <alignment horizontal="center" vertical="center" textRotation="90" wrapText="1"/>
    </xf>
    <xf numFmtId="0" fontId="32" fillId="0" borderId="0">
      <alignment horizontal="center" vertical="center" textRotation="90"/>
    </xf>
    <xf numFmtId="49" fontId="31" fillId="0" borderId="15">
      <alignment horizontal="center" shrinkToFit="1"/>
    </xf>
    <xf numFmtId="49" fontId="31" fillId="0" borderId="15">
      <alignment horizontal="center" shrinkToFit="1"/>
    </xf>
    <xf numFmtId="0" fontId="32" fillId="0" borderId="7">
      <alignment horizontal="center" vertical="center" textRotation="90" wrapText="1"/>
    </xf>
    <xf numFmtId="0" fontId="32" fillId="0" borderId="7">
      <alignment horizontal="center" vertical="center" textRotation="90" wrapText="1"/>
    </xf>
    <xf numFmtId="0" fontId="32" fillId="0" borderId="39">
      <alignment horizontal="center" vertical="center" textRotation="90"/>
    </xf>
    <xf numFmtId="0" fontId="30" fillId="3" borderId="40"/>
    <xf numFmtId="0" fontId="30" fillId="3" borderId="40"/>
    <xf numFmtId="0" fontId="31" fillId="0" borderId="0">
      <alignment vertical="center"/>
    </xf>
    <xf numFmtId="0" fontId="31" fillId="0" borderId="0">
      <alignment vertical="center"/>
    </xf>
    <xf numFmtId="0" fontId="32" fillId="0" borderId="1">
      <alignment horizontal="center" vertical="center" textRotation="90"/>
    </xf>
    <xf numFmtId="49" fontId="31" fillId="0" borderId="5">
      <alignment horizontal="center" shrinkToFit="1"/>
    </xf>
    <xf numFmtId="49" fontId="31" fillId="0" borderId="5">
      <alignment horizontal="center" shrinkToFit="1"/>
    </xf>
    <xf numFmtId="0" fontId="32" fillId="0" borderId="6">
      <alignment horizontal="center" vertical="center" textRotation="90" wrapText="1"/>
    </xf>
    <xf numFmtId="0" fontId="32" fillId="0" borderId="6">
      <alignment horizontal="center" vertical="center" textRotation="90" wrapText="1"/>
    </xf>
    <xf numFmtId="0" fontId="33" fillId="0" borderId="6">
      <alignment wrapText="1"/>
    </xf>
    <xf numFmtId="0" fontId="31" fillId="0" borderId="36">
      <alignment horizontal="left" wrapText="1"/>
    </xf>
    <xf numFmtId="0" fontId="31" fillId="0" borderId="36">
      <alignment horizontal="left" wrapText="1"/>
    </xf>
    <xf numFmtId="0" fontId="32" fillId="0" borderId="7">
      <alignment horizontal="center" vertical="center" textRotation="90"/>
    </xf>
    <xf numFmtId="0" fontId="32" fillId="0" borderId="7">
      <alignment horizontal="center" vertical="center" textRotation="90"/>
    </xf>
    <xf numFmtId="0" fontId="33" fillId="0" borderId="1">
      <alignment wrapText="1"/>
    </xf>
    <xf numFmtId="0" fontId="31" fillId="0" borderId="24">
      <alignment horizontal="left" wrapText="1" indent="1"/>
    </xf>
    <xf numFmtId="0" fontId="31" fillId="0" borderId="24">
      <alignment horizontal="left" wrapText="1" indent="1"/>
    </xf>
    <xf numFmtId="0" fontId="32" fillId="0" borderId="6">
      <alignment horizontal="center" vertical="center" textRotation="90"/>
    </xf>
    <xf numFmtId="0" fontId="32" fillId="0" borderId="6">
      <alignment horizontal="center" vertical="center" textRotation="90"/>
    </xf>
    <xf numFmtId="0" fontId="33" fillId="0" borderId="7">
      <alignment wrapText="1"/>
    </xf>
    <xf numFmtId="0" fontId="31" fillId="0" borderId="36">
      <alignment horizontal="left" wrapText="1" indent="2"/>
    </xf>
    <xf numFmtId="0" fontId="31" fillId="0" borderId="36">
      <alignment horizontal="left" wrapText="1" indent="2"/>
    </xf>
    <xf numFmtId="0" fontId="32" fillId="0" borderId="37">
      <alignment horizontal="center" vertical="center" textRotation="90"/>
    </xf>
    <xf numFmtId="0" fontId="32" fillId="0" borderId="37">
      <alignment horizontal="center" vertical="center" textRotation="90"/>
    </xf>
    <xf numFmtId="0" fontId="31" fillId="0" borderId="1">
      <alignment horizontal="center" vertical="top" wrapText="1"/>
    </xf>
    <xf numFmtId="0" fontId="30" fillId="34" borderId="41"/>
    <xf numFmtId="0" fontId="30" fillId="34" borderId="41"/>
    <xf numFmtId="0" fontId="32" fillId="0" borderId="1">
      <alignment horizontal="center" vertical="center" textRotation="90"/>
    </xf>
    <xf numFmtId="0" fontId="32" fillId="0" borderId="1">
      <alignment horizontal="center" vertical="center" textRotation="90"/>
    </xf>
    <xf numFmtId="0" fontId="32" fillId="0" borderId="42"/>
    <xf numFmtId="0" fontId="31" fillId="0" borderId="24">
      <alignment horizontal="left" wrapText="1" indent="2"/>
    </xf>
    <xf numFmtId="0" fontId="31" fillId="0" borderId="24">
      <alignment horizontal="left" wrapText="1" indent="2"/>
    </xf>
    <xf numFmtId="0" fontId="33" fillId="0" borderId="6">
      <alignment wrapText="1"/>
    </xf>
    <xf numFmtId="0" fontId="33" fillId="0" borderId="6">
      <alignment wrapText="1"/>
    </xf>
    <xf numFmtId="49" fontId="34" fillId="0" borderId="43">
      <alignment horizontal="left" vertical="center" wrapText="1"/>
    </xf>
    <xf numFmtId="0" fontId="30" fillId="3" borderId="6"/>
    <xf numFmtId="0" fontId="30" fillId="3" borderId="6"/>
    <xf numFmtId="0" fontId="33" fillId="0" borderId="1">
      <alignment wrapText="1"/>
    </xf>
    <xf numFmtId="0" fontId="33" fillId="0" borderId="1">
      <alignment wrapText="1"/>
    </xf>
    <xf numFmtId="49" fontId="31" fillId="0" borderId="19">
      <alignment horizontal="left" vertical="center" wrapText="1" indent="2"/>
    </xf>
    <xf numFmtId="0" fontId="30" fillId="0" borderId="2"/>
    <xf numFmtId="0" fontId="30" fillId="0" borderId="2"/>
    <xf numFmtId="0" fontId="33" fillId="0" borderId="7">
      <alignment wrapText="1"/>
    </xf>
    <xf numFmtId="0" fontId="33" fillId="0" borderId="7">
      <alignment wrapText="1"/>
    </xf>
    <xf numFmtId="49" fontId="31" fillId="0" borderId="18">
      <alignment horizontal="left" vertical="center" wrapText="1" indent="3"/>
    </xf>
    <xf numFmtId="0" fontId="30" fillId="0" borderId="38"/>
    <xf numFmtId="0" fontId="30" fillId="0" borderId="38"/>
    <xf numFmtId="0" fontId="31" fillId="0" borderId="1">
      <alignment horizontal="center" vertical="top" wrapText="1"/>
    </xf>
    <xf numFmtId="0" fontId="31" fillId="0" borderId="1">
      <alignment horizontal="center" vertical="top" wrapText="1"/>
    </xf>
    <xf numFmtId="49" fontId="31" fillId="0" borderId="43">
      <alignment horizontal="left" vertical="center" wrapText="1" indent="3"/>
    </xf>
    <xf numFmtId="0" fontId="32" fillId="0" borderId="37">
      <alignment horizontal="center" vertical="center" textRotation="90" wrapText="1"/>
    </xf>
    <xf numFmtId="0" fontId="32" fillId="0" borderId="37">
      <alignment horizontal="center" vertical="center" textRotation="90" wrapText="1"/>
    </xf>
    <xf numFmtId="0" fontId="32" fillId="0" borderId="42"/>
    <xf numFmtId="0" fontId="32" fillId="0" borderId="42"/>
    <xf numFmtId="49" fontId="31" fillId="0" borderId="44">
      <alignment horizontal="left" vertical="center" wrapText="1" indent="3"/>
    </xf>
    <xf numFmtId="0" fontId="32" fillId="0" borderId="7">
      <alignment horizontal="center" vertical="center" textRotation="90" wrapText="1"/>
    </xf>
    <xf numFmtId="0" fontId="32" fillId="0" borderId="7">
      <alignment horizontal="center" vertical="center" textRotation="90" wrapText="1"/>
    </xf>
    <xf numFmtId="49" fontId="34" fillId="0" borderId="43">
      <alignment horizontal="left" vertical="center" wrapText="1"/>
    </xf>
    <xf numFmtId="49" fontId="34" fillId="0" borderId="43">
      <alignment horizontal="left" vertical="center" wrapText="1"/>
    </xf>
    <xf numFmtId="0" fontId="34" fillId="0" borderId="42">
      <alignment horizontal="left" vertical="center" wrapText="1"/>
    </xf>
    <xf numFmtId="0" fontId="31" fillId="0" borderId="0">
      <alignment vertical="center"/>
    </xf>
    <xf numFmtId="0" fontId="31" fillId="0" borderId="0">
      <alignment vertical="center"/>
    </xf>
    <xf numFmtId="49" fontId="31" fillId="0" borderId="19">
      <alignment horizontal="left" vertical="center" wrapText="1" indent="2"/>
    </xf>
    <xf numFmtId="49" fontId="31" fillId="0" borderId="19">
      <alignment horizontal="left" vertical="center" wrapText="1" indent="2"/>
    </xf>
    <xf numFmtId="49" fontId="31" fillId="0" borderId="7">
      <alignment horizontal="left" vertical="center" wrapText="1" indent="3"/>
    </xf>
    <xf numFmtId="0" fontId="32" fillId="0" borderId="6">
      <alignment horizontal="center" vertical="center" textRotation="90" wrapText="1"/>
    </xf>
    <xf numFmtId="0" fontId="32" fillId="0" borderId="6">
      <alignment horizontal="center" vertical="center" textRotation="90" wrapText="1"/>
    </xf>
    <xf numFmtId="49" fontId="31" fillId="0" borderId="18">
      <alignment horizontal="left" vertical="center" wrapText="1" indent="3"/>
    </xf>
    <xf numFmtId="49" fontId="31" fillId="0" borderId="18">
      <alignment horizontal="left" vertical="center" wrapText="1" indent="3"/>
    </xf>
    <xf numFmtId="49" fontId="31" fillId="0" borderId="0">
      <alignment horizontal="left" vertical="center" wrapText="1" indent="3"/>
    </xf>
    <xf numFmtId="0" fontId="32" fillId="0" borderId="7">
      <alignment horizontal="center" vertical="center" textRotation="90"/>
    </xf>
    <xf numFmtId="0" fontId="32" fillId="0" borderId="7">
      <alignment horizontal="center" vertical="center" textRotation="90"/>
    </xf>
    <xf numFmtId="49" fontId="31" fillId="0" borderId="43">
      <alignment horizontal="left" vertical="center" wrapText="1" indent="3"/>
    </xf>
    <xf numFmtId="49" fontId="31" fillId="0" borderId="43">
      <alignment horizontal="left" vertical="center" wrapText="1" indent="3"/>
    </xf>
    <xf numFmtId="49" fontId="31" fillId="0" borderId="6">
      <alignment horizontal="left" vertical="center" wrapText="1" indent="3"/>
    </xf>
    <xf numFmtId="0" fontId="32" fillId="0" borderId="6">
      <alignment horizontal="center" vertical="center" textRotation="90"/>
    </xf>
    <xf numFmtId="0" fontId="32" fillId="0" borderId="6">
      <alignment horizontal="center" vertical="center" textRotation="90"/>
    </xf>
    <xf numFmtId="49" fontId="31" fillId="0" borderId="44">
      <alignment horizontal="left" vertical="center" wrapText="1" indent="3"/>
    </xf>
    <xf numFmtId="49" fontId="31" fillId="0" borderId="44">
      <alignment horizontal="left" vertical="center" wrapText="1" indent="3"/>
    </xf>
    <xf numFmtId="49" fontId="34" fillId="0" borderId="42">
      <alignment horizontal="left" vertical="center" wrapText="1"/>
    </xf>
    <xf numFmtId="0" fontId="32" fillId="0" borderId="37">
      <alignment horizontal="center" vertical="center" textRotation="90"/>
    </xf>
    <xf numFmtId="0" fontId="32" fillId="0" borderId="37">
      <alignment horizontal="center" vertical="center" textRotation="90"/>
    </xf>
    <xf numFmtId="0" fontId="34" fillId="0" borderId="42">
      <alignment horizontal="left" vertical="center" wrapText="1"/>
    </xf>
    <xf numFmtId="0" fontId="34" fillId="0" borderId="42">
      <alignment horizontal="left" vertical="center" wrapText="1"/>
    </xf>
    <xf numFmtId="0" fontId="31" fillId="0" borderId="43">
      <alignment horizontal="left" vertical="center" wrapText="1"/>
    </xf>
    <xf numFmtId="0" fontId="32" fillId="0" borderId="1">
      <alignment horizontal="center" vertical="center" textRotation="90"/>
    </xf>
    <xf numFmtId="0" fontId="32" fillId="0" borderId="1">
      <alignment horizontal="center" vertical="center" textRotation="90"/>
    </xf>
    <xf numFmtId="49" fontId="31" fillId="0" borderId="7">
      <alignment horizontal="left" vertical="center" wrapText="1" indent="3"/>
    </xf>
    <xf numFmtId="49" fontId="31" fillId="0" borderId="7">
      <alignment horizontal="left" vertical="center" wrapText="1" indent="3"/>
    </xf>
    <xf numFmtId="0" fontId="31" fillId="0" borderId="44">
      <alignment horizontal="left" vertical="center" wrapText="1"/>
    </xf>
    <xf numFmtId="0" fontId="33" fillId="0" borderId="6">
      <alignment wrapText="1"/>
    </xf>
    <xf numFmtId="0" fontId="33" fillId="0" borderId="6">
      <alignment wrapText="1"/>
    </xf>
    <xf numFmtId="49" fontId="31" fillId="0" borderId="0">
      <alignment horizontal="left" vertical="center" wrapText="1" indent="3"/>
    </xf>
    <xf numFmtId="49" fontId="31" fillId="0" borderId="0">
      <alignment horizontal="left" vertical="center" wrapText="1" indent="3"/>
    </xf>
    <xf numFmtId="49" fontId="34" fillId="0" borderId="45">
      <alignment horizontal="left" vertical="center" wrapText="1"/>
    </xf>
    <xf numFmtId="0" fontId="33" fillId="0" borderId="1">
      <alignment wrapText="1"/>
    </xf>
    <xf numFmtId="0" fontId="33" fillId="0" borderId="1">
      <alignment wrapText="1"/>
    </xf>
    <xf numFmtId="49" fontId="31" fillId="0" borderId="6">
      <alignment horizontal="left" vertical="center" wrapText="1" indent="3"/>
    </xf>
    <xf numFmtId="49" fontId="31" fillId="0" borderId="6">
      <alignment horizontal="left" vertical="center" wrapText="1" indent="3"/>
    </xf>
    <xf numFmtId="49" fontId="31" fillId="0" borderId="46">
      <alignment horizontal="left" vertical="center" wrapText="1"/>
    </xf>
    <xf numFmtId="0" fontId="33" fillId="0" borderId="7">
      <alignment wrapText="1"/>
    </xf>
    <xf numFmtId="0" fontId="33" fillId="0" borderId="7">
      <alignment wrapText="1"/>
    </xf>
    <xf numFmtId="49" fontId="34" fillId="0" borderId="42">
      <alignment horizontal="left" vertical="center" wrapText="1"/>
    </xf>
    <xf numFmtId="49" fontId="34" fillId="0" borderId="42">
      <alignment horizontal="left" vertical="center" wrapText="1"/>
    </xf>
    <xf numFmtId="49" fontId="31" fillId="0" borderId="47">
      <alignment horizontal="left" vertical="center" wrapText="1"/>
    </xf>
    <xf numFmtId="0" fontId="31" fillId="0" borderId="1">
      <alignment horizontal="center" vertical="top" wrapText="1"/>
    </xf>
    <xf numFmtId="0" fontId="31" fillId="0" borderId="1">
      <alignment horizontal="center" vertical="top" wrapText="1"/>
    </xf>
    <xf numFmtId="0" fontId="31" fillId="0" borderId="43">
      <alignment horizontal="left" vertical="center" wrapText="1"/>
    </xf>
    <xf numFmtId="0" fontId="31" fillId="0" borderId="43">
      <alignment horizontal="left" vertical="center" wrapText="1"/>
    </xf>
    <xf numFmtId="49" fontId="32" fillId="0" borderId="48">
      <alignment horizontal="center"/>
    </xf>
    <xf numFmtId="0" fontId="32" fillId="0" borderId="42"/>
    <xf numFmtId="0" fontId="32" fillId="0" borderId="42"/>
    <xf numFmtId="0" fontId="31" fillId="0" borderId="44">
      <alignment horizontal="left" vertical="center" wrapText="1"/>
    </xf>
    <xf numFmtId="0" fontId="31" fillId="0" borderId="44">
      <alignment horizontal="left" vertical="center" wrapText="1"/>
    </xf>
    <xf numFmtId="49" fontId="32" fillId="0" borderId="49">
      <alignment horizontal="center" vertical="center" wrapText="1"/>
    </xf>
    <xf numFmtId="49" fontId="34" fillId="0" borderId="43">
      <alignment horizontal="left" vertical="center" wrapText="1"/>
    </xf>
    <xf numFmtId="49" fontId="34" fillId="0" borderId="43">
      <alignment horizontal="left" vertical="center" wrapText="1"/>
    </xf>
    <xf numFmtId="49" fontId="31" fillId="0" borderId="43">
      <alignment horizontal="left" vertical="center" wrapText="1"/>
    </xf>
    <xf numFmtId="49" fontId="31" fillId="0" borderId="43">
      <alignment horizontal="left" vertical="center" wrapText="1"/>
    </xf>
    <xf numFmtId="49" fontId="31" fillId="0" borderId="50">
      <alignment horizontal="center" vertical="center" wrapText="1"/>
    </xf>
    <xf numFmtId="49" fontId="31" fillId="0" borderId="19">
      <alignment horizontal="left" vertical="center" wrapText="1" indent="2"/>
    </xf>
    <xf numFmtId="49" fontId="31" fillId="0" borderId="19">
      <alignment horizontal="left" vertical="center" wrapText="1" indent="2"/>
    </xf>
    <xf numFmtId="49" fontId="31" fillId="0" borderId="44">
      <alignment horizontal="left" vertical="center" wrapText="1"/>
    </xf>
    <xf numFmtId="49" fontId="31" fillId="0" borderId="44">
      <alignment horizontal="left" vertical="center" wrapText="1"/>
    </xf>
    <xf numFmtId="49" fontId="31" fillId="0" borderId="15">
      <alignment horizontal="center" vertical="center" wrapText="1"/>
    </xf>
    <xf numFmtId="49" fontId="31" fillId="0" borderId="18">
      <alignment horizontal="left" vertical="center" wrapText="1" indent="3"/>
    </xf>
    <xf numFmtId="49" fontId="31" fillId="0" borderId="18">
      <alignment horizontal="left" vertical="center" wrapText="1" indent="3"/>
    </xf>
    <xf numFmtId="49" fontId="32" fillId="0" borderId="48">
      <alignment horizontal="center"/>
    </xf>
    <xf numFmtId="49" fontId="32" fillId="0" borderId="48">
      <alignment horizontal="center"/>
    </xf>
    <xf numFmtId="49" fontId="31" fillId="0" borderId="49">
      <alignment horizontal="center" vertical="center" wrapText="1"/>
    </xf>
    <xf numFmtId="49" fontId="31" fillId="0" borderId="43">
      <alignment horizontal="left" vertical="center" wrapText="1" indent="3"/>
    </xf>
    <xf numFmtId="49" fontId="31" fillId="0" borderId="43">
      <alignment horizontal="left" vertical="center" wrapText="1" indent="3"/>
    </xf>
    <xf numFmtId="49" fontId="32" fillId="0" borderId="49">
      <alignment horizontal="center" vertical="center" wrapText="1"/>
    </xf>
    <xf numFmtId="49" fontId="32" fillId="0" borderId="49">
      <alignment horizontal="center" vertical="center" wrapText="1"/>
    </xf>
    <xf numFmtId="49" fontId="31" fillId="0" borderId="7">
      <alignment horizontal="center" vertical="center" wrapText="1"/>
    </xf>
    <xf numFmtId="49" fontId="31" fillId="0" borderId="44">
      <alignment horizontal="left" vertical="center" wrapText="1" indent="3"/>
    </xf>
    <xf numFmtId="49" fontId="31" fillId="0" borderId="44">
      <alignment horizontal="left" vertical="center" wrapText="1" indent="3"/>
    </xf>
    <xf numFmtId="49" fontId="31" fillId="0" borderId="50">
      <alignment horizontal="center" vertical="center" wrapText="1"/>
    </xf>
    <xf numFmtId="49" fontId="31" fillId="0" borderId="50">
      <alignment horizontal="center" vertical="center" wrapText="1"/>
    </xf>
    <xf numFmtId="49" fontId="31" fillId="0" borderId="0">
      <alignment horizontal="center" vertical="center" wrapText="1"/>
    </xf>
    <xf numFmtId="0" fontId="34" fillId="0" borderId="42">
      <alignment horizontal="left" vertical="center" wrapText="1"/>
    </xf>
    <xf numFmtId="0" fontId="34" fillId="0" borderId="42">
      <alignment horizontal="left" vertical="center" wrapText="1"/>
    </xf>
    <xf numFmtId="49" fontId="31" fillId="0" borderId="15">
      <alignment horizontal="center" vertical="center" wrapText="1"/>
    </xf>
    <xf numFmtId="49" fontId="31" fillId="0" borderId="15">
      <alignment horizontal="center" vertical="center" wrapText="1"/>
    </xf>
    <xf numFmtId="49" fontId="31" fillId="0" borderId="6">
      <alignment horizontal="center" vertical="center" wrapText="1"/>
    </xf>
    <xf numFmtId="49" fontId="31" fillId="0" borderId="7">
      <alignment horizontal="left" vertical="center" wrapText="1" indent="3"/>
    </xf>
    <xf numFmtId="49" fontId="31" fillId="0" borderId="7">
      <alignment horizontal="left" vertical="center" wrapText="1" indent="3"/>
    </xf>
    <xf numFmtId="49" fontId="31" fillId="0" borderId="49">
      <alignment horizontal="center" vertical="center" wrapText="1"/>
    </xf>
    <xf numFmtId="49" fontId="31" fillId="0" borderId="49">
      <alignment horizontal="center" vertical="center" wrapText="1"/>
    </xf>
    <xf numFmtId="49" fontId="32" fillId="0" borderId="48">
      <alignment horizontal="center" vertical="center" wrapText="1"/>
    </xf>
    <xf numFmtId="49" fontId="31" fillId="0" borderId="0">
      <alignment horizontal="left" vertical="center" wrapText="1" indent="3"/>
    </xf>
    <xf numFmtId="49" fontId="31" fillId="0" borderId="0">
      <alignment horizontal="left" vertical="center" wrapText="1" indent="3"/>
    </xf>
    <xf numFmtId="49" fontId="31" fillId="0" borderId="51">
      <alignment horizontal="center" vertical="center" wrapText="1"/>
    </xf>
    <xf numFmtId="49" fontId="31" fillId="0" borderId="51">
      <alignment horizontal="center" vertical="center" wrapText="1"/>
    </xf>
    <xf numFmtId="49" fontId="31" fillId="0" borderId="51">
      <alignment horizontal="center" vertical="center" wrapText="1"/>
    </xf>
    <xf numFmtId="49" fontId="31" fillId="0" borderId="6">
      <alignment horizontal="left" vertical="center" wrapText="1" indent="3"/>
    </xf>
    <xf numFmtId="49" fontId="31" fillId="0" borderId="6">
      <alignment horizontal="left" vertical="center" wrapText="1" indent="3"/>
    </xf>
    <xf numFmtId="49" fontId="31" fillId="0" borderId="17">
      <alignment horizontal="center" vertical="center" wrapText="1"/>
    </xf>
    <xf numFmtId="49" fontId="31" fillId="0" borderId="17">
      <alignment horizontal="center" vertical="center" wrapText="1"/>
    </xf>
    <xf numFmtId="0" fontId="30" fillId="0" borderId="17"/>
    <xf numFmtId="49" fontId="34" fillId="0" borderId="42">
      <alignment horizontal="left" vertical="center" wrapText="1"/>
    </xf>
    <xf numFmtId="49" fontId="34" fillId="0" borderId="42">
      <alignment horizontal="left" vertical="center" wrapText="1"/>
    </xf>
    <xf numFmtId="49" fontId="31" fillId="0" borderId="0">
      <alignment horizontal="center" vertical="center" wrapText="1"/>
    </xf>
    <xf numFmtId="49" fontId="31" fillId="0" borderId="0">
      <alignment horizontal="center" vertical="center" wrapText="1"/>
    </xf>
    <xf numFmtId="0" fontId="31" fillId="0" borderId="48">
      <alignment horizontal="center" vertical="center"/>
    </xf>
    <xf numFmtId="0" fontId="31" fillId="0" borderId="43">
      <alignment horizontal="left" vertical="center" wrapText="1"/>
    </xf>
    <xf numFmtId="0" fontId="31" fillId="0" borderId="43">
      <alignment horizontal="left" vertical="center" wrapText="1"/>
    </xf>
    <xf numFmtId="49" fontId="31" fillId="0" borderId="6">
      <alignment horizontal="center" vertical="center" wrapText="1"/>
    </xf>
    <xf numFmtId="49" fontId="31" fillId="0" borderId="6">
      <alignment horizontal="center" vertical="center" wrapText="1"/>
    </xf>
    <xf numFmtId="0" fontId="31" fillId="0" borderId="50">
      <alignment horizontal="center" vertical="center"/>
    </xf>
    <xf numFmtId="0" fontId="31" fillId="0" borderId="44">
      <alignment horizontal="left" vertical="center" wrapText="1"/>
    </xf>
    <xf numFmtId="0" fontId="31" fillId="0" borderId="44">
      <alignment horizontal="left" vertical="center" wrapText="1"/>
    </xf>
    <xf numFmtId="49" fontId="32" fillId="0" borderId="48">
      <alignment horizontal="center" vertical="center" wrapText="1"/>
    </xf>
    <xf numFmtId="49" fontId="32" fillId="0" borderId="48">
      <alignment horizontal="center" vertical="center" wrapText="1"/>
    </xf>
    <xf numFmtId="0" fontId="31" fillId="0" borderId="15">
      <alignment horizontal="center" vertical="center"/>
    </xf>
    <xf numFmtId="49" fontId="31" fillId="0" borderId="43">
      <alignment horizontal="left" vertical="center" wrapText="1"/>
    </xf>
    <xf numFmtId="49" fontId="31" fillId="0" borderId="43">
      <alignment horizontal="left" vertical="center" wrapText="1"/>
    </xf>
    <xf numFmtId="0" fontId="32" fillId="0" borderId="48">
      <alignment horizontal="center" vertical="center"/>
    </xf>
    <xf numFmtId="0" fontId="32" fillId="0" borderId="48">
      <alignment horizontal="center" vertical="center"/>
    </xf>
    <xf numFmtId="0" fontId="31" fillId="0" borderId="49">
      <alignment horizontal="center" vertical="center"/>
    </xf>
    <xf numFmtId="49" fontId="31" fillId="0" borderId="44">
      <alignment horizontal="left" vertical="center" wrapText="1"/>
    </xf>
    <xf numFmtId="49" fontId="31" fillId="0" borderId="44">
      <alignment horizontal="left" vertical="center" wrapText="1"/>
    </xf>
    <xf numFmtId="0" fontId="31" fillId="0" borderId="50">
      <alignment horizontal="center" vertical="center"/>
    </xf>
    <xf numFmtId="0" fontId="31" fillId="0" borderId="50">
      <alignment horizontal="center" vertical="center"/>
    </xf>
    <xf numFmtId="49" fontId="31" fillId="0" borderId="16">
      <alignment horizontal="center" vertical="center"/>
    </xf>
    <xf numFmtId="49" fontId="32" fillId="0" borderId="48">
      <alignment horizontal="center"/>
    </xf>
    <xf numFmtId="49" fontId="32" fillId="0" borderId="48">
      <alignment horizontal="center"/>
    </xf>
    <xf numFmtId="0" fontId="31" fillId="0" borderId="15">
      <alignment horizontal="center" vertical="center"/>
    </xf>
    <xf numFmtId="0" fontId="31" fillId="0" borderId="15">
      <alignment horizontal="center" vertical="center"/>
    </xf>
    <xf numFmtId="49" fontId="31" fillId="0" borderId="2">
      <alignment horizontal="center" vertical="center"/>
    </xf>
    <xf numFmtId="49" fontId="32" fillId="0" borderId="49">
      <alignment horizontal="center" vertical="center" wrapText="1"/>
    </xf>
    <xf numFmtId="49" fontId="32" fillId="0" borderId="49">
      <alignment horizontal="center" vertical="center" wrapText="1"/>
    </xf>
    <xf numFmtId="0" fontId="31" fillId="0" borderId="49">
      <alignment horizontal="center" vertical="center"/>
    </xf>
    <xf numFmtId="0" fontId="31" fillId="0" borderId="49">
      <alignment horizontal="center" vertical="center"/>
    </xf>
    <xf numFmtId="49" fontId="31" fillId="0" borderId="5">
      <alignment horizontal="center" vertical="center"/>
    </xf>
    <xf numFmtId="49" fontId="31" fillId="0" borderId="50">
      <alignment horizontal="center" vertical="center" wrapText="1"/>
    </xf>
    <xf numFmtId="49" fontId="31" fillId="0" borderId="50">
      <alignment horizontal="center" vertical="center" wrapText="1"/>
    </xf>
    <xf numFmtId="0" fontId="32" fillId="0" borderId="49">
      <alignment horizontal="center" vertical="center"/>
    </xf>
    <xf numFmtId="0" fontId="32" fillId="0" borderId="49">
      <alignment horizontal="center" vertical="center"/>
    </xf>
    <xf numFmtId="49" fontId="31" fillId="0" borderId="1">
      <alignment horizontal="center" vertical="center"/>
    </xf>
    <xf numFmtId="49" fontId="31" fillId="0" borderId="15">
      <alignment horizontal="center" vertical="center" wrapText="1"/>
    </xf>
    <xf numFmtId="49" fontId="31" fillId="0" borderId="15">
      <alignment horizontal="center" vertical="center" wrapText="1"/>
    </xf>
    <xf numFmtId="0" fontId="31" fillId="0" borderId="51">
      <alignment horizontal="center" vertical="center"/>
    </xf>
    <xf numFmtId="0" fontId="31" fillId="0" borderId="51">
      <alignment horizontal="center" vertical="center"/>
    </xf>
    <xf numFmtId="49" fontId="31" fillId="0" borderId="6">
      <alignment horizontal="center"/>
    </xf>
    <xf numFmtId="49" fontId="31" fillId="0" borderId="49">
      <alignment horizontal="center" vertical="center" wrapText="1"/>
    </xf>
    <xf numFmtId="49" fontId="31" fillId="0" borderId="49">
      <alignment horizontal="center" vertical="center" wrapText="1"/>
    </xf>
    <xf numFmtId="49" fontId="32" fillId="0" borderId="48">
      <alignment horizontal="center" vertical="center"/>
    </xf>
    <xf numFmtId="49" fontId="32" fillId="0" borderId="48">
      <alignment horizontal="center" vertical="center"/>
    </xf>
    <xf numFmtId="0" fontId="31" fillId="0" borderId="7">
      <alignment horizontal="center"/>
    </xf>
    <xf numFmtId="49" fontId="31" fillId="0" borderId="51">
      <alignment horizontal="center" vertical="center" wrapText="1"/>
    </xf>
    <xf numFmtId="49" fontId="31" fillId="0" borderId="51">
      <alignment horizontal="center" vertical="center" wrapText="1"/>
    </xf>
    <xf numFmtId="49" fontId="31" fillId="0" borderId="50">
      <alignment horizontal="center" vertical="center"/>
    </xf>
    <xf numFmtId="49" fontId="31" fillId="0" borderId="50">
      <alignment horizontal="center" vertical="center"/>
    </xf>
    <xf numFmtId="0" fontId="31" fillId="0" borderId="0">
      <alignment horizontal="center"/>
    </xf>
    <xf numFmtId="49" fontId="31" fillId="0" borderId="17">
      <alignment horizontal="center" vertical="center" wrapText="1"/>
    </xf>
    <xf numFmtId="49" fontId="31" fillId="0" borderId="17">
      <alignment horizontal="center" vertical="center" wrapText="1"/>
    </xf>
    <xf numFmtId="49" fontId="31" fillId="0" borderId="15">
      <alignment horizontal="center" vertical="center"/>
    </xf>
    <xf numFmtId="49" fontId="31" fillId="0" borderId="15">
      <alignment horizontal="center" vertical="center"/>
    </xf>
    <xf numFmtId="49" fontId="31" fillId="0" borderId="6"/>
    <xf numFmtId="49" fontId="31" fillId="0" borderId="0">
      <alignment horizontal="center" vertical="center" wrapText="1"/>
    </xf>
    <xf numFmtId="49" fontId="31" fillId="0" borderId="0">
      <alignment horizontal="center" vertical="center" wrapText="1"/>
    </xf>
    <xf numFmtId="49" fontId="31" fillId="0" borderId="49">
      <alignment horizontal="center" vertical="center"/>
    </xf>
    <xf numFmtId="49" fontId="31" fillId="0" borderId="49">
      <alignment horizontal="center" vertical="center"/>
    </xf>
    <xf numFmtId="0" fontId="31" fillId="0" borderId="1">
      <alignment horizontal="center" vertical="top"/>
    </xf>
    <xf numFmtId="49" fontId="31" fillId="0" borderId="6">
      <alignment horizontal="center" vertical="center" wrapText="1"/>
    </xf>
    <xf numFmtId="49" fontId="31" fillId="0" borderId="6">
      <alignment horizontal="center" vertical="center" wrapText="1"/>
    </xf>
    <xf numFmtId="49" fontId="31" fillId="0" borderId="51">
      <alignment horizontal="center" vertical="center"/>
    </xf>
    <xf numFmtId="49" fontId="31" fillId="0" borderId="51">
      <alignment horizontal="center" vertical="center"/>
    </xf>
    <xf numFmtId="49" fontId="31" fillId="0" borderId="1">
      <alignment horizontal="center" vertical="top" wrapText="1"/>
    </xf>
    <xf numFmtId="49" fontId="32" fillId="0" borderId="48">
      <alignment horizontal="center" vertical="center" wrapText="1"/>
    </xf>
    <xf numFmtId="49" fontId="32" fillId="0" borderId="48">
      <alignment horizontal="center" vertical="center" wrapText="1"/>
    </xf>
    <xf numFmtId="49" fontId="31" fillId="0" borderId="6">
      <alignment horizontal="center"/>
    </xf>
    <xf numFmtId="49" fontId="31" fillId="0" borderId="6">
      <alignment horizontal="center"/>
    </xf>
    <xf numFmtId="0" fontId="31" fillId="0" borderId="2"/>
    <xf numFmtId="0" fontId="32" fillId="0" borderId="48">
      <alignment horizontal="center" vertical="center"/>
    </xf>
    <xf numFmtId="0" fontId="32" fillId="0" borderId="48">
      <alignment horizontal="center" vertical="center"/>
    </xf>
    <xf numFmtId="0" fontId="31" fillId="0" borderId="7">
      <alignment horizontal="center"/>
    </xf>
    <xf numFmtId="0" fontId="31" fillId="0" borderId="7">
      <alignment horizontal="center"/>
    </xf>
    <xf numFmtId="4" fontId="31" fillId="0" borderId="7">
      <alignment horizontal="right"/>
    </xf>
    <xf numFmtId="0" fontId="31" fillId="0" borderId="50">
      <alignment horizontal="center" vertical="center"/>
    </xf>
    <xf numFmtId="0" fontId="31" fillId="0" borderId="50">
      <alignment horizontal="center" vertical="center"/>
    </xf>
    <xf numFmtId="0" fontId="31" fillId="0" borderId="0">
      <alignment horizontal="center"/>
    </xf>
    <xf numFmtId="0" fontId="31" fillId="0" borderId="0">
      <alignment horizontal="center"/>
    </xf>
    <xf numFmtId="4" fontId="31" fillId="0" borderId="0">
      <alignment horizontal="right" shrinkToFit="1"/>
    </xf>
    <xf numFmtId="0" fontId="31" fillId="0" borderId="15">
      <alignment horizontal="center" vertical="center"/>
    </xf>
    <xf numFmtId="0" fontId="31" fillId="0" borderId="15">
      <alignment horizontal="center" vertical="center"/>
    </xf>
    <xf numFmtId="49" fontId="31" fillId="0" borderId="6"/>
    <xf numFmtId="49" fontId="31" fillId="0" borderId="6"/>
    <xf numFmtId="4" fontId="31" fillId="0" borderId="6">
      <alignment horizontal="right"/>
    </xf>
    <xf numFmtId="0" fontId="31" fillId="0" borderId="49">
      <alignment horizontal="center" vertical="center"/>
    </xf>
    <xf numFmtId="0" fontId="31" fillId="0" borderId="49">
      <alignment horizontal="center" vertical="center"/>
    </xf>
    <xf numFmtId="0" fontId="31" fillId="0" borderId="1">
      <alignment horizontal="center" vertical="top"/>
    </xf>
    <xf numFmtId="0" fontId="31" fillId="0" borderId="1">
      <alignment horizontal="center" vertical="top"/>
    </xf>
    <xf numFmtId="4" fontId="31" fillId="0" borderId="52">
      <alignment horizontal="right"/>
    </xf>
    <xf numFmtId="0" fontId="32" fillId="0" borderId="49">
      <alignment horizontal="center" vertical="center"/>
    </xf>
    <xf numFmtId="0" fontId="32" fillId="0" borderId="49">
      <alignment horizontal="center" vertical="center"/>
    </xf>
    <xf numFmtId="49" fontId="31" fillId="0" borderId="1">
      <alignment horizontal="center" vertical="top" wrapText="1"/>
    </xf>
    <xf numFmtId="49" fontId="31" fillId="0" borderId="1">
      <alignment horizontal="center" vertical="top" wrapText="1"/>
    </xf>
    <xf numFmtId="0" fontId="31" fillId="0" borderId="7"/>
    <xf numFmtId="0" fontId="31" fillId="0" borderId="51">
      <alignment horizontal="center" vertical="center"/>
    </xf>
    <xf numFmtId="0" fontId="31" fillId="0" borderId="51">
      <alignment horizontal="center" vertical="center"/>
    </xf>
    <xf numFmtId="0" fontId="31" fillId="0" borderId="2"/>
    <xf numFmtId="0" fontId="31" fillId="0" borderId="2"/>
    <xf numFmtId="0" fontId="31" fillId="0" borderId="1">
      <alignment horizontal="center" vertical="top" wrapText="1"/>
    </xf>
    <xf numFmtId="49" fontId="32" fillId="0" borderId="48">
      <alignment horizontal="center" vertical="center"/>
    </xf>
    <xf numFmtId="49" fontId="32" fillId="0" borderId="48">
      <alignment horizontal="center" vertical="center"/>
    </xf>
    <xf numFmtId="4" fontId="31" fillId="0" borderId="52">
      <alignment horizontal="right"/>
    </xf>
    <xf numFmtId="4" fontId="31" fillId="0" borderId="52">
      <alignment horizontal="right"/>
    </xf>
    <xf numFmtId="0" fontId="31" fillId="0" borderId="6">
      <alignment horizontal="center"/>
    </xf>
    <xf numFmtId="49" fontId="31" fillId="0" borderId="50">
      <alignment horizontal="center" vertical="center"/>
    </xf>
    <xf numFmtId="49" fontId="31" fillId="0" borderId="50">
      <alignment horizontal="center" vertical="center"/>
    </xf>
    <xf numFmtId="4" fontId="31" fillId="0" borderId="17">
      <alignment horizontal="right"/>
    </xf>
    <xf numFmtId="4" fontId="31" fillId="0" borderId="17">
      <alignment horizontal="right"/>
    </xf>
    <xf numFmtId="49" fontId="31" fillId="0" borderId="7">
      <alignment horizontal="center"/>
    </xf>
    <xf numFmtId="49" fontId="31" fillId="0" borderId="15">
      <alignment horizontal="center" vertical="center"/>
    </xf>
    <xf numFmtId="49" fontId="31" fillId="0" borderId="15">
      <alignment horizontal="center" vertical="center"/>
    </xf>
    <xf numFmtId="4" fontId="31" fillId="0" borderId="0">
      <alignment horizontal="right" shrinkToFit="1"/>
    </xf>
    <xf numFmtId="4" fontId="31" fillId="0" borderId="0">
      <alignment horizontal="right" shrinkToFit="1"/>
    </xf>
    <xf numFmtId="49" fontId="31" fillId="0" borderId="0">
      <alignment horizontal="left"/>
    </xf>
    <xf numFmtId="49" fontId="31" fillId="0" borderId="49">
      <alignment horizontal="center" vertical="center"/>
    </xf>
    <xf numFmtId="49" fontId="31" fillId="0" borderId="49">
      <alignment horizontal="center" vertical="center"/>
    </xf>
    <xf numFmtId="4" fontId="31" fillId="0" borderId="6">
      <alignment horizontal="right"/>
    </xf>
    <xf numFmtId="4" fontId="31" fillId="0" borderId="6">
      <alignment horizontal="right"/>
    </xf>
    <xf numFmtId="4" fontId="31" fillId="0" borderId="2">
      <alignment horizontal="right"/>
    </xf>
    <xf numFmtId="49" fontId="31" fillId="0" borderId="51">
      <alignment horizontal="center" vertical="center"/>
    </xf>
    <xf numFmtId="49" fontId="31" fillId="0" borderId="51">
      <alignment horizontal="center" vertical="center"/>
    </xf>
    <xf numFmtId="0" fontId="31" fillId="0" borderId="7"/>
    <xf numFmtId="0" fontId="31" fillId="0" borderId="7"/>
    <xf numFmtId="0" fontId="31" fillId="0" borderId="1">
      <alignment horizontal="center" vertical="top"/>
    </xf>
    <xf numFmtId="49" fontId="31" fillId="0" borderId="6">
      <alignment horizontal="center"/>
    </xf>
    <xf numFmtId="49" fontId="31" fillId="0" borderId="6">
      <alignment horizontal="center"/>
    </xf>
    <xf numFmtId="0" fontId="31" fillId="0" borderId="1">
      <alignment horizontal="center" vertical="top" wrapText="1"/>
    </xf>
    <xf numFmtId="0" fontId="31" fillId="0" borderId="1">
      <alignment horizontal="center" vertical="top" wrapText="1"/>
    </xf>
    <xf numFmtId="4" fontId="31" fillId="0" borderId="38">
      <alignment horizontal="right"/>
    </xf>
    <xf numFmtId="0" fontId="31" fillId="0" borderId="7">
      <alignment horizontal="center"/>
    </xf>
    <xf numFmtId="0" fontId="31" fillId="0" borderId="7">
      <alignment horizontal="center"/>
    </xf>
    <xf numFmtId="0" fontId="31" fillId="0" borderId="6">
      <alignment horizontal="center"/>
    </xf>
    <xf numFmtId="0" fontId="31" fillId="0" borderId="6">
      <alignment horizontal="center"/>
    </xf>
    <xf numFmtId="0" fontId="31" fillId="0" borderId="38"/>
    <xf numFmtId="0" fontId="31" fillId="0" borderId="0">
      <alignment horizontal="center"/>
    </xf>
    <xf numFmtId="0" fontId="31" fillId="0" borderId="0">
      <alignment horizontal="center"/>
    </xf>
    <xf numFmtId="49" fontId="31" fillId="0" borderId="7">
      <alignment horizontal="center"/>
    </xf>
    <xf numFmtId="49" fontId="31" fillId="0" borderId="7">
      <alignment horizontal="center"/>
    </xf>
    <xf numFmtId="4" fontId="31" fillId="0" borderId="53">
      <alignment horizontal="right"/>
    </xf>
    <xf numFmtId="49" fontId="31" fillId="0" borderId="6"/>
    <xf numFmtId="49" fontId="31" fillId="0" borderId="6"/>
    <xf numFmtId="49" fontId="31" fillId="0" borderId="0">
      <alignment horizontal="left"/>
    </xf>
    <xf numFmtId="49" fontId="31" fillId="0" borderId="0">
      <alignment horizontal="left"/>
    </xf>
    <xf numFmtId="0" fontId="31" fillId="0" borderId="1">
      <alignment horizontal="center" vertical="top"/>
    </xf>
    <xf numFmtId="0" fontId="31" fillId="0" borderId="1">
      <alignment horizontal="center" vertical="top"/>
    </xf>
    <xf numFmtId="4" fontId="31" fillId="0" borderId="2">
      <alignment horizontal="right"/>
    </xf>
    <xf numFmtId="4" fontId="31" fillId="0" borderId="2">
      <alignment horizontal="right"/>
    </xf>
    <xf numFmtId="49" fontId="31" fillId="0" borderId="1">
      <alignment horizontal="center" vertical="top" wrapText="1"/>
    </xf>
    <xf numFmtId="49" fontId="31" fillId="0" borderId="1">
      <alignment horizontal="center" vertical="top" wrapText="1"/>
    </xf>
    <xf numFmtId="0" fontId="31" fillId="0" borderId="1">
      <alignment horizontal="center" vertical="top"/>
    </xf>
    <xf numFmtId="0" fontId="31" fillId="0" borderId="1">
      <alignment horizontal="center" vertical="top"/>
    </xf>
    <xf numFmtId="0" fontId="31" fillId="0" borderId="2"/>
    <xf numFmtId="0" fontId="31" fillId="0" borderId="2"/>
    <xf numFmtId="4" fontId="31" fillId="0" borderId="38">
      <alignment horizontal="right"/>
    </xf>
    <xf numFmtId="4" fontId="31" fillId="0" borderId="38">
      <alignment horizontal="right"/>
    </xf>
    <xf numFmtId="4" fontId="31" fillId="0" borderId="52">
      <alignment horizontal="right"/>
    </xf>
    <xf numFmtId="4" fontId="31" fillId="0" borderId="52">
      <alignment horizontal="right"/>
    </xf>
    <xf numFmtId="4" fontId="31" fillId="0" borderId="53">
      <alignment horizontal="right"/>
    </xf>
    <xf numFmtId="4" fontId="31" fillId="0" borderId="53">
      <alignment horizontal="right"/>
    </xf>
    <xf numFmtId="4" fontId="31" fillId="0" borderId="17">
      <alignment horizontal="right"/>
    </xf>
    <xf numFmtId="4" fontId="31" fillId="0" borderId="17">
      <alignment horizontal="right"/>
    </xf>
    <xf numFmtId="0" fontId="31" fillId="0" borderId="38"/>
    <xf numFmtId="0" fontId="31" fillId="0" borderId="38"/>
    <xf numFmtId="4" fontId="31" fillId="0" borderId="0">
      <alignment horizontal="right" shrinkToFit="1"/>
    </xf>
    <xf numFmtId="4" fontId="31" fillId="0" borderId="0">
      <alignment horizontal="right" shrinkToFit="1"/>
    </xf>
    <xf numFmtId="0" fontId="35" fillId="0" borderId="34"/>
    <xf numFmtId="0" fontId="35" fillId="0" borderId="34"/>
    <xf numFmtId="4" fontId="31" fillId="0" borderId="6">
      <alignment horizontal="right"/>
    </xf>
    <xf numFmtId="4" fontId="31" fillId="0" borderId="6">
      <alignment horizontal="right"/>
    </xf>
    <xf numFmtId="0" fontId="31" fillId="0" borderId="7"/>
    <xf numFmtId="0" fontId="31" fillId="0" borderId="7"/>
    <xf numFmtId="0" fontId="31" fillId="0" borderId="1">
      <alignment horizontal="center" vertical="top" wrapText="1"/>
    </xf>
    <xf numFmtId="0" fontId="31" fillId="0" borderId="1">
      <alignment horizontal="center" vertical="top" wrapText="1"/>
    </xf>
    <xf numFmtId="0" fontId="31" fillId="0" borderId="6">
      <alignment horizontal="center"/>
    </xf>
    <xf numFmtId="0" fontId="31" fillId="0" borderId="6">
      <alignment horizontal="center"/>
    </xf>
    <xf numFmtId="49" fontId="31" fillId="0" borderId="7">
      <alignment horizontal="center"/>
    </xf>
    <xf numFmtId="49" fontId="31" fillId="0" borderId="7">
      <alignment horizontal="center"/>
    </xf>
    <xf numFmtId="0" fontId="30" fillId="34" borderId="0"/>
    <xf numFmtId="0" fontId="12" fillId="3" borderId="0"/>
    <xf numFmtId="0" fontId="30" fillId="34" borderId="0"/>
    <xf numFmtId="0" fontId="30" fillId="34" borderId="0"/>
    <xf numFmtId="49" fontId="31" fillId="0" borderId="0">
      <alignment horizontal="left"/>
    </xf>
    <xf numFmtId="49" fontId="31" fillId="0" borderId="0">
      <alignment horizontal="left"/>
    </xf>
    <xf numFmtId="4" fontId="31" fillId="0" borderId="2">
      <alignment horizontal="right"/>
    </xf>
    <xf numFmtId="4" fontId="31" fillId="0" borderId="2">
      <alignment horizontal="right"/>
    </xf>
    <xf numFmtId="0" fontId="31" fillId="0" borderId="1">
      <alignment horizontal="center" vertical="top"/>
    </xf>
    <xf numFmtId="0" fontId="31" fillId="0" borderId="1">
      <alignment horizontal="center" vertical="top"/>
    </xf>
    <xf numFmtId="4" fontId="31" fillId="0" borderId="38">
      <alignment horizontal="right"/>
    </xf>
    <xf numFmtId="4" fontId="31" fillId="0" borderId="38">
      <alignment horizontal="right"/>
    </xf>
    <xf numFmtId="4" fontId="31" fillId="0" borderId="53">
      <alignment horizontal="right"/>
    </xf>
    <xf numFmtId="4" fontId="31" fillId="0" borderId="53">
      <alignment horizontal="right"/>
    </xf>
    <xf numFmtId="0" fontId="31" fillId="0" borderId="38"/>
    <xf numFmtId="0" fontId="31" fillId="0" borderId="38"/>
    <xf numFmtId="0" fontId="32" fillId="0" borderId="0"/>
    <xf numFmtId="0" fontId="12" fillId="0" borderId="0">
      <alignment wrapText="1"/>
    </xf>
    <xf numFmtId="0" fontId="32" fillId="0" borderId="0"/>
    <xf numFmtId="0" fontId="32" fillId="0" borderId="0"/>
    <xf numFmtId="0" fontId="36" fillId="0" borderId="0"/>
    <xf numFmtId="0" fontId="12" fillId="0" borderId="0"/>
    <xf numFmtId="0" fontId="36" fillId="0" borderId="0"/>
    <xf numFmtId="0" fontId="36" fillId="0" borderId="0"/>
    <xf numFmtId="0" fontId="31" fillId="0" borderId="0">
      <alignment horizontal="left"/>
    </xf>
    <xf numFmtId="0" fontId="13" fillId="0" borderId="0">
      <alignment horizontal="center" wrapText="1"/>
    </xf>
    <xf numFmtId="0" fontId="31" fillId="0" borderId="0">
      <alignment horizontal="left"/>
    </xf>
    <xf numFmtId="0" fontId="31" fillId="0" borderId="0">
      <alignment horizontal="left"/>
    </xf>
    <xf numFmtId="0" fontId="31" fillId="0" borderId="0"/>
    <xf numFmtId="0" fontId="13" fillId="0" borderId="0">
      <alignment horizontal="center"/>
    </xf>
    <xf numFmtId="0" fontId="31" fillId="0" borderId="0"/>
    <xf numFmtId="0" fontId="31" fillId="0" borderId="0"/>
    <xf numFmtId="0" fontId="35" fillId="0" borderId="0"/>
    <xf numFmtId="0" fontId="12" fillId="0" borderId="0">
      <alignment horizontal="right"/>
    </xf>
    <xf numFmtId="0" fontId="35" fillId="0" borderId="0"/>
    <xf numFmtId="0" fontId="35" fillId="0" borderId="0"/>
    <xf numFmtId="0" fontId="30" fillId="0" borderId="0"/>
    <xf numFmtId="0" fontId="12" fillId="3" borderId="6"/>
    <xf numFmtId="0" fontId="30" fillId="0" borderId="0"/>
    <xf numFmtId="0" fontId="30" fillId="0" borderId="0"/>
    <xf numFmtId="0" fontId="30" fillId="34" borderId="6"/>
    <xf numFmtId="0" fontId="12" fillId="0" borderId="1">
      <alignment horizontal="center" vertical="center" wrapText="1"/>
    </xf>
    <xf numFmtId="0" fontId="30" fillId="34" borderId="6"/>
    <xf numFmtId="49" fontId="31" fillId="0" borderId="1">
      <alignment horizontal="center" vertical="center" wrapText="1"/>
    </xf>
    <xf numFmtId="0" fontId="12" fillId="3" borderId="8"/>
    <xf numFmtId="49" fontId="31" fillId="0" borderId="1">
      <alignment horizontal="center" vertical="center" wrapText="1"/>
    </xf>
    <xf numFmtId="49" fontId="31" fillId="0" borderId="1">
      <alignment horizontal="center" vertical="center" wrapText="1"/>
    </xf>
    <xf numFmtId="49" fontId="12" fillId="0" borderId="1">
      <alignment horizontal="left" vertical="top" wrapText="1" indent="2"/>
    </xf>
    <xf numFmtId="49" fontId="31" fillId="0" borderId="1">
      <alignment horizontal="center" vertical="center" wrapText="1"/>
    </xf>
    <xf numFmtId="0" fontId="30" fillId="34" borderId="8"/>
    <xf numFmtId="49" fontId="12" fillId="0" borderId="1">
      <alignment horizontal="center" vertical="top" shrinkToFit="1"/>
    </xf>
    <xf numFmtId="0" fontId="30" fillId="34" borderId="8"/>
    <xf numFmtId="0" fontId="31" fillId="0" borderId="54">
      <alignment horizontal="left" wrapText="1"/>
    </xf>
    <xf numFmtId="4" fontId="12" fillId="0" borderId="1">
      <alignment horizontal="right" vertical="top" shrinkToFit="1"/>
    </xf>
    <xf numFmtId="0" fontId="31" fillId="0" borderId="54">
      <alignment horizontal="left" wrapText="1"/>
    </xf>
    <xf numFmtId="0" fontId="31" fillId="0" borderId="28">
      <alignment horizontal="left" wrapText="1" indent="1"/>
    </xf>
    <xf numFmtId="10" fontId="12" fillId="0" borderId="1">
      <alignment horizontal="right" vertical="top" shrinkToFit="1"/>
    </xf>
    <xf numFmtId="0" fontId="31" fillId="0" borderId="28">
      <alignment horizontal="left" wrapText="1" indent="1"/>
    </xf>
    <xf numFmtId="0" fontId="31" fillId="0" borderId="42">
      <alignment horizontal="left" wrapText="1" indent="2"/>
    </xf>
    <xf numFmtId="0" fontId="12" fillId="3" borderId="8">
      <alignment shrinkToFit="1"/>
    </xf>
    <xf numFmtId="0" fontId="31" fillId="0" borderId="20">
      <alignment horizontal="left" wrapText="1" indent="2"/>
    </xf>
    <xf numFmtId="0" fontId="31" fillId="0" borderId="20">
      <alignment horizontal="left" wrapText="1" indent="2"/>
    </xf>
    <xf numFmtId="0" fontId="30" fillId="34" borderId="35"/>
    <xf numFmtId="0" fontId="15" fillId="0" borderId="1">
      <alignment horizontal="left"/>
    </xf>
    <xf numFmtId="0" fontId="30" fillId="34" borderId="7"/>
    <xf numFmtId="0" fontId="30" fillId="34" borderId="7"/>
    <xf numFmtId="0" fontId="37" fillId="0" borderId="0">
      <alignment horizontal="center" wrapText="1"/>
    </xf>
    <xf numFmtId="4" fontId="15" fillId="8" borderId="1">
      <alignment horizontal="right" vertical="top" shrinkToFit="1"/>
    </xf>
    <xf numFmtId="0" fontId="37" fillId="0" borderId="0">
      <alignment horizontal="center" wrapText="1"/>
    </xf>
    <xf numFmtId="0" fontId="37" fillId="0" borderId="0">
      <alignment horizontal="center" wrapText="1"/>
    </xf>
    <xf numFmtId="0" fontId="38" fillId="0" borderId="0">
      <alignment horizontal="center" vertical="top"/>
    </xf>
    <xf numFmtId="10" fontId="15" fillId="8" borderId="1">
      <alignment horizontal="right" vertical="top" shrinkToFit="1"/>
    </xf>
    <xf numFmtId="0" fontId="38" fillId="0" borderId="0">
      <alignment horizontal="center" vertical="top"/>
    </xf>
    <xf numFmtId="0" fontId="38" fillId="0" borderId="0">
      <alignment horizontal="center" vertical="top"/>
    </xf>
    <xf numFmtId="0" fontId="31" fillId="0" borderId="6">
      <alignment wrapText="1"/>
    </xf>
    <xf numFmtId="0" fontId="12" fillId="3" borderId="7"/>
    <xf numFmtId="0" fontId="31" fillId="0" borderId="6">
      <alignment wrapText="1"/>
    </xf>
    <xf numFmtId="0" fontId="9" fillId="0" borderId="1">
      <alignment horizontal="left"/>
    </xf>
    <xf numFmtId="0" fontId="31" fillId="0" borderId="8">
      <alignment wrapText="1"/>
    </xf>
    <xf numFmtId="0" fontId="12" fillId="0" borderId="0">
      <alignment horizontal="left" wrapText="1"/>
    </xf>
    <xf numFmtId="0" fontId="31" fillId="0" borderId="8">
      <alignment wrapText="1"/>
    </xf>
    <xf numFmtId="0" fontId="31" fillId="0" borderId="7">
      <alignment horizontal="left"/>
    </xf>
    <xf numFmtId="0" fontId="15" fillId="0" borderId="1">
      <alignment vertical="top" wrapText="1"/>
    </xf>
    <xf numFmtId="0" fontId="31" fillId="0" borderId="7">
      <alignment horizontal="left"/>
    </xf>
    <xf numFmtId="0" fontId="30" fillId="34" borderId="55"/>
    <xf numFmtId="4" fontId="15" fillId="4" borderId="1">
      <alignment horizontal="right" vertical="top" shrinkToFit="1"/>
    </xf>
    <xf numFmtId="0" fontId="30" fillId="34" borderId="55"/>
    <xf numFmtId="49" fontId="31" fillId="0" borderId="48">
      <alignment horizontal="center" wrapText="1"/>
    </xf>
    <xf numFmtId="10" fontId="15" fillId="4" borderId="1">
      <alignment horizontal="right" vertical="top" shrinkToFit="1"/>
    </xf>
    <xf numFmtId="49" fontId="31" fillId="0" borderId="48">
      <alignment horizontal="center" wrapText="1"/>
    </xf>
    <xf numFmtId="49" fontId="31" fillId="0" borderId="50">
      <alignment horizontal="center" wrapText="1"/>
    </xf>
    <xf numFmtId="0" fontId="12" fillId="3" borderId="8">
      <alignment horizontal="center"/>
    </xf>
    <xf numFmtId="49" fontId="31" fillId="0" borderId="50">
      <alignment horizontal="center" wrapText="1"/>
    </xf>
    <xf numFmtId="49" fontId="31" fillId="0" borderId="49">
      <alignment horizontal="center"/>
    </xf>
    <xf numFmtId="0" fontId="12" fillId="3" borderId="8">
      <alignment horizontal="left"/>
    </xf>
    <xf numFmtId="49" fontId="31" fillId="0" borderId="49">
      <alignment horizontal="center"/>
    </xf>
    <xf numFmtId="0" fontId="30" fillId="34" borderId="7"/>
    <xf numFmtId="0" fontId="12" fillId="3" borderId="7">
      <alignment horizontal="center"/>
    </xf>
    <xf numFmtId="0" fontId="30" fillId="34" borderId="40"/>
    <xf numFmtId="0" fontId="30" fillId="34" borderId="40"/>
    <xf numFmtId="0" fontId="30" fillId="34" borderId="40"/>
    <xf numFmtId="0" fontId="12" fillId="3" borderId="7">
      <alignment horizontal="left"/>
    </xf>
    <xf numFmtId="0" fontId="31" fillId="0" borderId="17"/>
    <xf numFmtId="0" fontId="31" fillId="0" borderId="17"/>
    <xf numFmtId="0" fontId="31" fillId="0" borderId="17"/>
    <xf numFmtId="0" fontId="31" fillId="0" borderId="0">
      <alignment horizontal="center"/>
    </xf>
    <xf numFmtId="0" fontId="31" fillId="0" borderId="0">
      <alignment horizontal="center"/>
    </xf>
    <xf numFmtId="0" fontId="31" fillId="0" borderId="0">
      <alignment horizontal="left"/>
    </xf>
    <xf numFmtId="49" fontId="31" fillId="0" borderId="7"/>
    <xf numFmtId="49" fontId="31" fillId="0" borderId="7"/>
    <xf numFmtId="49" fontId="31" fillId="0" borderId="7"/>
    <xf numFmtId="49" fontId="31" fillId="0" borderId="0"/>
    <xf numFmtId="49" fontId="31" fillId="0" borderId="0"/>
    <xf numFmtId="49" fontId="31" fillId="0" borderId="0"/>
    <xf numFmtId="49" fontId="31" fillId="0" borderId="16">
      <alignment horizontal="center"/>
    </xf>
    <xf numFmtId="49" fontId="31" fillId="0" borderId="16">
      <alignment horizontal="center"/>
    </xf>
    <xf numFmtId="49" fontId="31" fillId="0" borderId="16">
      <alignment horizontal="center"/>
    </xf>
    <xf numFmtId="49" fontId="31" fillId="0" borderId="2">
      <alignment horizontal="center"/>
    </xf>
    <xf numFmtId="49" fontId="31" fillId="0" borderId="2">
      <alignment horizontal="center"/>
    </xf>
    <xf numFmtId="49" fontId="31" fillId="0" borderId="2">
      <alignment horizontal="center"/>
    </xf>
    <xf numFmtId="49" fontId="31" fillId="0" borderId="1">
      <alignment horizontal="center"/>
    </xf>
    <xf numFmtId="49" fontId="31" fillId="0" borderId="1">
      <alignment horizontal="center"/>
    </xf>
    <xf numFmtId="49" fontId="31" fillId="0" borderId="1">
      <alignment horizontal="center"/>
    </xf>
    <xf numFmtId="49" fontId="31" fillId="0" borderId="1">
      <alignment horizontal="center" vertical="center" wrapText="1"/>
    </xf>
    <xf numFmtId="49" fontId="31" fillId="0" borderId="1">
      <alignment horizontal="center" vertical="center" wrapText="1"/>
    </xf>
    <xf numFmtId="49" fontId="31" fillId="0" borderId="1">
      <alignment horizontal="center" vertical="center" wrapText="1"/>
    </xf>
    <xf numFmtId="49" fontId="31" fillId="0" borderId="52">
      <alignment horizontal="center" vertical="center" wrapText="1"/>
    </xf>
    <xf numFmtId="49" fontId="31" fillId="0" borderId="52">
      <alignment horizontal="center" vertical="center" wrapText="1"/>
    </xf>
    <xf numFmtId="49" fontId="31" fillId="0" borderId="52">
      <alignment horizontal="center" vertical="center" wrapText="1"/>
    </xf>
    <xf numFmtId="0" fontId="30" fillId="34" borderId="56"/>
    <xf numFmtId="0" fontId="30" fillId="34" borderId="56"/>
    <xf numFmtId="0" fontId="30" fillId="34" borderId="56"/>
    <xf numFmtId="4" fontId="31" fillId="0" borderId="1">
      <alignment horizontal="right"/>
    </xf>
    <xf numFmtId="4" fontId="31" fillId="0" borderId="1">
      <alignment horizontal="right"/>
    </xf>
    <xf numFmtId="4" fontId="31" fillId="0" borderId="1">
      <alignment horizontal="right"/>
    </xf>
    <xf numFmtId="0" fontId="31" fillId="33" borderId="17"/>
    <xf numFmtId="0" fontId="31" fillId="33" borderId="17"/>
    <xf numFmtId="0" fontId="31" fillId="33" borderId="17"/>
    <xf numFmtId="0" fontId="31" fillId="33" borderId="0"/>
    <xf numFmtId="0" fontId="31" fillId="33" borderId="0"/>
    <xf numFmtId="0" fontId="37" fillId="0" borderId="0">
      <alignment horizontal="center" wrapText="1"/>
    </xf>
    <xf numFmtId="0" fontId="37" fillId="0" borderId="0">
      <alignment horizontal="center" wrapText="1"/>
    </xf>
    <xf numFmtId="0" fontId="37" fillId="0" borderId="0">
      <alignment horizontal="center" wrapText="1"/>
    </xf>
    <xf numFmtId="0" fontId="16" fillId="0" borderId="39"/>
    <xf numFmtId="0" fontId="16" fillId="0" borderId="39"/>
    <xf numFmtId="49" fontId="39" fillId="0" borderId="31">
      <alignment horizontal="right"/>
    </xf>
    <xf numFmtId="49" fontId="39" fillId="0" borderId="31">
      <alignment horizontal="right"/>
    </xf>
    <xf numFmtId="0" fontId="9" fillId="0" borderId="1">
      <alignment vertical="top" wrapText="1"/>
    </xf>
    <xf numFmtId="0" fontId="31" fillId="0" borderId="31">
      <alignment horizontal="right"/>
    </xf>
    <xf numFmtId="0" fontId="31" fillId="0" borderId="31">
      <alignment horizontal="right"/>
    </xf>
    <xf numFmtId="0" fontId="16" fillId="0" borderId="6"/>
    <xf numFmtId="0" fontId="31" fillId="0" borderId="52">
      <alignment horizontal="center"/>
    </xf>
    <xf numFmtId="0" fontId="31" fillId="0" borderId="52">
      <alignment horizontal="center"/>
    </xf>
    <xf numFmtId="4" fontId="9" fillId="4" borderId="1">
      <alignment horizontal="right" vertical="top" shrinkToFit="1"/>
    </xf>
    <xf numFmtId="49" fontId="30" fillId="0" borderId="57">
      <alignment horizontal="center"/>
    </xf>
    <xf numFmtId="49" fontId="30" fillId="0" borderId="57">
      <alignment horizontal="center"/>
    </xf>
    <xf numFmtId="10" fontId="9" fillId="4" borderId="1">
      <alignment horizontal="right" vertical="top" shrinkToFit="1"/>
    </xf>
    <xf numFmtId="165" fontId="31" fillId="0" borderId="25">
      <alignment horizontal="center"/>
    </xf>
    <xf numFmtId="165" fontId="31" fillId="0" borderId="25">
      <alignment horizontal="center"/>
    </xf>
    <xf numFmtId="0" fontId="31" fillId="0" borderId="58">
      <alignment horizontal="center"/>
    </xf>
    <xf numFmtId="0" fontId="31" fillId="0" borderId="58">
      <alignment horizontal="center"/>
    </xf>
    <xf numFmtId="49" fontId="31" fillId="0" borderId="27">
      <alignment horizontal="center"/>
    </xf>
    <xf numFmtId="49" fontId="31" fillId="0" borderId="27">
      <alignment horizontal="center"/>
    </xf>
    <xf numFmtId="49" fontId="31" fillId="0" borderId="25">
      <alignment horizontal="center"/>
    </xf>
    <xf numFmtId="49" fontId="31" fillId="0" borderId="25">
      <alignment horizontal="center"/>
    </xf>
    <xf numFmtId="0" fontId="31" fillId="0" borderId="25">
      <alignment horizontal="center"/>
    </xf>
    <xf numFmtId="0" fontId="31" fillId="0" borderId="25">
      <alignment horizontal="center"/>
    </xf>
    <xf numFmtId="49" fontId="31" fillId="0" borderId="59">
      <alignment horizontal="center"/>
    </xf>
    <xf numFmtId="49" fontId="31" fillId="0" borderId="59">
      <alignment horizontal="center"/>
    </xf>
    <xf numFmtId="0" fontId="35" fillId="0" borderId="17"/>
    <xf numFmtId="0" fontId="35" fillId="0" borderId="17"/>
    <xf numFmtId="0" fontId="16" fillId="0" borderId="0"/>
    <xf numFmtId="0" fontId="16" fillId="0" borderId="0"/>
    <xf numFmtId="0" fontId="16" fillId="0" borderId="0"/>
    <xf numFmtId="0" fontId="30" fillId="0" borderId="60"/>
    <xf numFmtId="0" fontId="30" fillId="0" borderId="60"/>
    <xf numFmtId="0" fontId="30" fillId="0" borderId="34"/>
    <xf numFmtId="0" fontId="30" fillId="0" borderId="34"/>
    <xf numFmtId="0" fontId="31" fillId="0" borderId="20">
      <alignment horizontal="left" wrapText="1"/>
    </xf>
    <xf numFmtId="4" fontId="31" fillId="0" borderId="20">
      <alignment horizontal="right"/>
    </xf>
    <xf numFmtId="4" fontId="31" fillId="0" borderId="20">
      <alignment horizontal="right"/>
    </xf>
    <xf numFmtId="49" fontId="31" fillId="0" borderId="38">
      <alignment horizontal="center"/>
    </xf>
    <xf numFmtId="49" fontId="31" fillId="0" borderId="38">
      <alignment horizontal="center"/>
    </xf>
    <xf numFmtId="0" fontId="37" fillId="0" borderId="0">
      <alignment horizontal="left" wrapText="1"/>
    </xf>
    <xf numFmtId="0" fontId="30" fillId="34" borderId="61"/>
    <xf numFmtId="0" fontId="30" fillId="34" borderId="61"/>
    <xf numFmtId="0" fontId="31" fillId="0" borderId="62">
      <alignment horizontal="left" wrapText="1"/>
    </xf>
    <xf numFmtId="0" fontId="31" fillId="0" borderId="62">
      <alignment horizontal="left" wrapText="1"/>
    </xf>
    <xf numFmtId="49" fontId="30" fillId="0" borderId="0"/>
    <xf numFmtId="0" fontId="31" fillId="0" borderId="62">
      <alignment horizontal="left" wrapText="1"/>
    </xf>
    <xf numFmtId="0" fontId="31" fillId="0" borderId="62">
      <alignment horizontal="left" wrapText="1"/>
    </xf>
    <xf numFmtId="0" fontId="31" fillId="0" borderId="36">
      <alignment horizontal="left" wrapText="1" indent="1"/>
    </xf>
    <xf numFmtId="0" fontId="31" fillId="0" borderId="36">
      <alignment horizontal="left" wrapText="1" indent="1"/>
    </xf>
    <xf numFmtId="0" fontId="31" fillId="0" borderId="0">
      <alignment horizontal="right"/>
    </xf>
    <xf numFmtId="0" fontId="31" fillId="0" borderId="36">
      <alignment horizontal="left" wrapText="1" indent="1"/>
    </xf>
    <xf numFmtId="0" fontId="31" fillId="0" borderId="36">
      <alignment horizontal="left" wrapText="1" indent="1"/>
    </xf>
    <xf numFmtId="0" fontId="31" fillId="0" borderId="25">
      <alignment horizontal="left" wrapText="1" indent="2"/>
    </xf>
    <xf numFmtId="0" fontId="31" fillId="0" borderId="25">
      <alignment horizontal="left" wrapText="1" indent="2"/>
    </xf>
    <xf numFmtId="49" fontId="31" fillId="0" borderId="0">
      <alignment horizontal="right"/>
    </xf>
    <xf numFmtId="0" fontId="30" fillId="34" borderId="63"/>
    <xf numFmtId="0" fontId="30" fillId="34" borderId="63"/>
    <xf numFmtId="0" fontId="30" fillId="34" borderId="64"/>
    <xf numFmtId="0" fontId="30" fillId="34" borderId="64"/>
    <xf numFmtId="4" fontId="31" fillId="0" borderId="20">
      <alignment horizontal="right"/>
    </xf>
    <xf numFmtId="0" fontId="31" fillId="0" borderId="25">
      <alignment horizontal="left" wrapText="1" indent="2"/>
    </xf>
    <xf numFmtId="0" fontId="31" fillId="0" borderId="25">
      <alignment horizontal="left" wrapText="1" indent="2"/>
    </xf>
    <xf numFmtId="0" fontId="31" fillId="33" borderId="35"/>
    <xf numFmtId="0" fontId="31" fillId="33" borderId="35"/>
    <xf numFmtId="0" fontId="31" fillId="0" borderId="0">
      <alignment horizontal="left" wrapText="1"/>
    </xf>
    <xf numFmtId="0" fontId="30" fillId="34" borderId="64"/>
    <xf numFmtId="0" fontId="30" fillId="34" borderId="64"/>
    <xf numFmtId="0" fontId="37" fillId="0" borderId="0">
      <alignment horizontal="left" wrapText="1"/>
    </xf>
    <xf numFmtId="0" fontId="37" fillId="0" borderId="0">
      <alignment horizontal="left" wrapText="1"/>
    </xf>
    <xf numFmtId="0" fontId="31" fillId="0" borderId="6">
      <alignment horizontal="left"/>
    </xf>
    <xf numFmtId="0" fontId="31" fillId="33" borderId="35"/>
    <xf numFmtId="0" fontId="31" fillId="33" borderId="35"/>
    <xf numFmtId="49" fontId="30" fillId="0" borderId="0"/>
    <xf numFmtId="49" fontId="30" fillId="0" borderId="0"/>
    <xf numFmtId="0" fontId="31" fillId="0" borderId="30">
      <alignment horizontal="left" wrapText="1"/>
    </xf>
    <xf numFmtId="0" fontId="37" fillId="0" borderId="0">
      <alignment horizontal="left" wrapText="1"/>
    </xf>
    <xf numFmtId="0" fontId="37" fillId="0" borderId="0">
      <alignment horizontal="left" wrapText="1"/>
    </xf>
    <xf numFmtId="0" fontId="31" fillId="0" borderId="0">
      <alignment horizontal="right"/>
    </xf>
    <xf numFmtId="0" fontId="31" fillId="0" borderId="0">
      <alignment horizontal="right"/>
    </xf>
    <xf numFmtId="0" fontId="31" fillId="0" borderId="8"/>
    <xf numFmtId="49" fontId="30" fillId="0" borderId="0"/>
    <xf numFmtId="49" fontId="30" fillId="0" borderId="0"/>
    <xf numFmtId="49" fontId="31" fillId="0" borderId="0">
      <alignment horizontal="right"/>
    </xf>
    <xf numFmtId="49" fontId="31" fillId="0" borderId="0">
      <alignment horizontal="right"/>
    </xf>
    <xf numFmtId="0" fontId="32" fillId="0" borderId="65">
      <alignment horizontal="left" wrapText="1"/>
    </xf>
    <xf numFmtId="0" fontId="31" fillId="0" borderId="0">
      <alignment horizontal="right"/>
    </xf>
    <xf numFmtId="0" fontId="31" fillId="0" borderId="0">
      <alignment horizontal="right"/>
    </xf>
    <xf numFmtId="0" fontId="31" fillId="0" borderId="0">
      <alignment horizontal="left" wrapText="1"/>
    </xf>
    <xf numFmtId="0" fontId="31" fillId="0" borderId="0">
      <alignment horizontal="left" wrapText="1"/>
    </xf>
    <xf numFmtId="0" fontId="31" fillId="0" borderId="21">
      <alignment horizontal="left" wrapText="1" indent="2"/>
    </xf>
    <xf numFmtId="49" fontId="31" fillId="0" borderId="0">
      <alignment horizontal="right"/>
    </xf>
    <xf numFmtId="49" fontId="31" fillId="0" borderId="0">
      <alignment horizontal="right"/>
    </xf>
    <xf numFmtId="0" fontId="31" fillId="0" borderId="6">
      <alignment horizontal="left"/>
    </xf>
    <xf numFmtId="0" fontId="31" fillId="0" borderId="6">
      <alignment horizontal="left"/>
    </xf>
    <xf numFmtId="49" fontId="31" fillId="0" borderId="0">
      <alignment horizontal="center" wrapText="1"/>
    </xf>
    <xf numFmtId="0" fontId="31" fillId="0" borderId="0">
      <alignment horizontal="left" wrapText="1"/>
    </xf>
    <xf numFmtId="0" fontId="31" fillId="0" borderId="0">
      <alignment horizontal="left" wrapText="1"/>
    </xf>
    <xf numFmtId="0" fontId="31" fillId="0" borderId="30">
      <alignment horizontal="left" wrapText="1"/>
    </xf>
    <xf numFmtId="0" fontId="31" fillId="0" borderId="30">
      <alignment horizontal="left" wrapText="1"/>
    </xf>
    <xf numFmtId="49" fontId="31" fillId="0" borderId="49">
      <alignment horizontal="center" wrapText="1"/>
    </xf>
    <xf numFmtId="0" fontId="31" fillId="0" borderId="6">
      <alignment horizontal="left"/>
    </xf>
    <xf numFmtId="0" fontId="31" fillId="0" borderId="6">
      <alignment horizontal="left"/>
    </xf>
    <xf numFmtId="0" fontId="31" fillId="0" borderId="8"/>
    <xf numFmtId="0" fontId="31" fillId="0" borderId="8"/>
    <xf numFmtId="0" fontId="31" fillId="0" borderId="9"/>
    <xf numFmtId="0" fontId="31" fillId="0" borderId="30">
      <alignment horizontal="left" wrapText="1"/>
    </xf>
    <xf numFmtId="0" fontId="31" fillId="0" borderId="30">
      <alignment horizontal="left" wrapText="1"/>
    </xf>
    <xf numFmtId="0" fontId="32" fillId="0" borderId="65">
      <alignment horizontal="left" wrapText="1"/>
    </xf>
    <xf numFmtId="0" fontId="32" fillId="0" borderId="65">
      <alignment horizontal="left" wrapText="1"/>
    </xf>
    <xf numFmtId="0" fontId="31" fillId="0" borderId="66">
      <alignment horizontal="center" wrapText="1"/>
    </xf>
    <xf numFmtId="0" fontId="31" fillId="0" borderId="8"/>
    <xf numFmtId="0" fontId="31" fillId="0" borderId="8"/>
    <xf numFmtId="0" fontId="31" fillId="0" borderId="21">
      <alignment horizontal="left" wrapText="1" indent="2"/>
    </xf>
    <xf numFmtId="0" fontId="31" fillId="0" borderId="21">
      <alignment horizontal="left" wrapText="1" indent="2"/>
    </xf>
    <xf numFmtId="0" fontId="30" fillId="34" borderId="17"/>
    <xf numFmtId="0" fontId="32" fillId="0" borderId="65">
      <alignment horizontal="left" wrapText="1"/>
    </xf>
    <xf numFmtId="0" fontId="32" fillId="0" borderId="65">
      <alignment horizontal="left" wrapText="1"/>
    </xf>
    <xf numFmtId="49" fontId="31" fillId="0" borderId="0">
      <alignment horizontal="center" wrapText="1"/>
    </xf>
    <xf numFmtId="49" fontId="31" fillId="0" borderId="0">
      <alignment horizontal="center" wrapText="1"/>
    </xf>
    <xf numFmtId="49" fontId="31" fillId="0" borderId="15">
      <alignment horizontal="center"/>
    </xf>
    <xf numFmtId="0" fontId="31" fillId="0" borderId="21">
      <alignment horizontal="left" wrapText="1" indent="2"/>
    </xf>
    <xf numFmtId="0" fontId="31" fillId="0" borderId="21">
      <alignment horizontal="left" wrapText="1" indent="2"/>
    </xf>
    <xf numFmtId="49" fontId="31" fillId="0" borderId="49">
      <alignment horizontal="center" wrapText="1"/>
    </xf>
    <xf numFmtId="49" fontId="31" fillId="0" borderId="49">
      <alignment horizontal="center" wrapText="1"/>
    </xf>
    <xf numFmtId="49" fontId="31" fillId="0" borderId="0">
      <alignment horizontal="center"/>
    </xf>
    <xf numFmtId="49" fontId="31" fillId="0" borderId="0">
      <alignment horizontal="center" wrapText="1"/>
    </xf>
    <xf numFmtId="49" fontId="31" fillId="0" borderId="0">
      <alignment horizontal="center" wrapText="1"/>
    </xf>
    <xf numFmtId="0" fontId="31" fillId="0" borderId="9"/>
    <xf numFmtId="0" fontId="31" fillId="0" borderId="9"/>
    <xf numFmtId="49" fontId="31" fillId="0" borderId="5">
      <alignment horizontal="center" wrapText="1"/>
    </xf>
    <xf numFmtId="49" fontId="31" fillId="0" borderId="49">
      <alignment horizontal="center" wrapText="1"/>
    </xf>
    <xf numFmtId="49" fontId="31" fillId="0" borderId="49">
      <alignment horizontal="center" wrapText="1"/>
    </xf>
    <xf numFmtId="0" fontId="31" fillId="0" borderId="66">
      <alignment horizontal="center" wrapText="1"/>
    </xf>
    <xf numFmtId="0" fontId="31" fillId="0" borderId="66">
      <alignment horizontal="center" wrapText="1"/>
    </xf>
    <xf numFmtId="49" fontId="31" fillId="0" borderId="10">
      <alignment horizontal="center" wrapText="1"/>
    </xf>
    <xf numFmtId="0" fontId="31" fillId="0" borderId="9"/>
    <xf numFmtId="0" fontId="31" fillId="0" borderId="9"/>
    <xf numFmtId="0" fontId="30" fillId="34" borderId="17"/>
    <xf numFmtId="0" fontId="30" fillId="34" borderId="17"/>
    <xf numFmtId="49" fontId="31" fillId="0" borderId="5">
      <alignment horizontal="center"/>
    </xf>
    <xf numFmtId="0" fontId="31" fillId="0" borderId="66">
      <alignment horizontal="center" wrapText="1"/>
    </xf>
    <xf numFmtId="0" fontId="31" fillId="0" borderId="66">
      <alignment horizontal="center" wrapText="1"/>
    </xf>
    <xf numFmtId="49" fontId="31" fillId="0" borderId="15">
      <alignment horizontal="center"/>
    </xf>
    <xf numFmtId="49" fontId="31" fillId="0" borderId="15">
      <alignment horizontal="center"/>
    </xf>
    <xf numFmtId="49" fontId="31" fillId="0" borderId="6"/>
    <xf numFmtId="0" fontId="30" fillId="34" borderId="17"/>
    <xf numFmtId="0" fontId="30" fillId="34" borderId="17"/>
    <xf numFmtId="0" fontId="30" fillId="0" borderId="17"/>
    <xf numFmtId="0" fontId="30" fillId="0" borderId="17"/>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6" borderId="0" applyNumberFormat="0" applyBorder="0" applyAlignment="0" applyProtection="0"/>
    <xf numFmtId="0" fontId="26" fillId="0" borderId="0" applyNumberFormat="0" applyFill="0" applyBorder="0" applyAlignment="0" applyProtection="0"/>
    <xf numFmtId="0" fontId="3" fillId="8" borderId="11" applyNumberFormat="0" applyFont="0" applyAlignment="0" applyProtection="0"/>
    <xf numFmtId="0" fontId="25" fillId="0" borderId="0" applyNumberFormat="0" applyFill="0" applyBorder="0" applyAlignment="0" applyProtection="0"/>
    <xf numFmtId="0" fontId="22" fillId="5" borderId="0" applyNumberFormat="0" applyBorder="0" applyAlignment="0" applyProtection="0"/>
    <xf numFmtId="0" fontId="42" fillId="0" borderId="0" applyNumberFormat="0" applyFill="0" applyBorder="0" applyAlignment="0" applyProtection="0">
      <alignment vertical="top"/>
      <protection locked="0"/>
    </xf>
    <xf numFmtId="0" fontId="10" fillId="0" borderId="0"/>
    <xf numFmtId="0" fontId="10" fillId="0" borderId="0"/>
    <xf numFmtId="0" fontId="10" fillId="0" borderId="0"/>
    <xf numFmtId="0" fontId="8" fillId="0" borderId="0">
      <alignment horizontal="left" wrapText="1"/>
    </xf>
    <xf numFmtId="10" fontId="9" fillId="8" borderId="1">
      <alignment horizontal="right" vertical="top" shrinkToFit="1"/>
    </xf>
    <xf numFmtId="4" fontId="9" fillId="8" borderId="1">
      <alignment horizontal="right" vertical="top" shrinkToFit="1"/>
    </xf>
    <xf numFmtId="1" fontId="8" fillId="0" borderId="1">
      <alignment horizontal="center" vertical="top" shrinkToFit="1"/>
    </xf>
    <xf numFmtId="0" fontId="8" fillId="0" borderId="1">
      <alignment horizontal="center" vertical="center" wrapText="1"/>
    </xf>
    <xf numFmtId="0" fontId="8" fillId="0" borderId="1">
      <alignment horizontal="center" vertical="center" wrapText="1"/>
    </xf>
    <xf numFmtId="0" fontId="8" fillId="0" borderId="0">
      <alignment horizontal="right"/>
    </xf>
    <xf numFmtId="0" fontId="14" fillId="0" borderId="0">
      <alignment horizontal="center"/>
    </xf>
    <xf numFmtId="0" fontId="14" fillId="0" borderId="0">
      <alignment horizontal="center" wrapText="1"/>
    </xf>
    <xf numFmtId="0" fontId="8" fillId="0" borderId="0"/>
    <xf numFmtId="0" fontId="5" fillId="36" borderId="0"/>
    <xf numFmtId="0" fontId="8" fillId="0" borderId="0">
      <alignment wrapText="1"/>
    </xf>
    <xf numFmtId="0" fontId="43" fillId="0" borderId="0"/>
    <xf numFmtId="0" fontId="2" fillId="0" borderId="0"/>
    <xf numFmtId="0" fontId="5"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1" applyNumberFormat="0" applyFont="0" applyAlignment="0" applyProtection="0"/>
    <xf numFmtId="0" fontId="1" fillId="0" borderId="0"/>
    <xf numFmtId="0" fontId="14" fillId="0" borderId="0">
      <alignment horizontal="center" wrapText="1"/>
    </xf>
    <xf numFmtId="0" fontId="8" fillId="0" borderId="1">
      <alignment horizontal="center" vertical="center" wrapText="1"/>
    </xf>
    <xf numFmtId="9" fontId="5" fillId="0" borderId="0" applyFont="0" applyFill="0" applyBorder="0" applyAlignment="0" applyProtection="0"/>
  </cellStyleXfs>
  <cellXfs count="298">
    <xf numFmtId="0" fontId="0" fillId="0" borderId="0" xfId="0"/>
    <xf numFmtId="0" fontId="41" fillId="0" borderId="0" xfId="931" applyFont="1" applyFill="1" applyProtection="1">
      <protection locked="0"/>
    </xf>
    <xf numFmtId="0" fontId="41" fillId="0" borderId="0" xfId="931" applyFont="1" applyFill="1" applyAlignment="1" applyProtection="1">
      <alignment horizontal="left" vertical="top"/>
      <protection locked="0"/>
    </xf>
    <xf numFmtId="0" fontId="7" fillId="0" borderId="0" xfId="968" applyNumberFormat="1" applyFont="1" applyFill="1" applyProtection="1">
      <alignment horizontal="center"/>
    </xf>
    <xf numFmtId="0" fontId="7" fillId="0" borderId="0" xfId="969" applyNumberFormat="1" applyFont="1" applyFill="1" applyProtection="1">
      <alignment horizontal="center" wrapText="1"/>
    </xf>
    <xf numFmtId="0" fontId="7" fillId="0" borderId="0" xfId="972" applyFont="1" applyFill="1">
      <alignment wrapText="1"/>
    </xf>
    <xf numFmtId="0" fontId="7" fillId="0" borderId="0" xfId="972" applyNumberFormat="1" applyFont="1" applyFill="1" applyProtection="1">
      <alignment wrapText="1"/>
    </xf>
    <xf numFmtId="0" fontId="7" fillId="0" borderId="0" xfId="970" applyNumberFormat="1" applyFont="1" applyFill="1" applyProtection="1"/>
    <xf numFmtId="0" fontId="7" fillId="0" borderId="0" xfId="971" applyFont="1" applyFill="1" applyAlignment="1">
      <alignment horizontal="left" vertical="center" wrapText="1"/>
    </xf>
    <xf numFmtId="0" fontId="7" fillId="0" borderId="0" xfId="972" applyFont="1" applyFill="1" applyAlignment="1">
      <alignment wrapText="1"/>
    </xf>
    <xf numFmtId="0" fontId="7" fillId="0" borderId="0" xfId="972" applyNumberFormat="1" applyFont="1" applyFill="1" applyAlignment="1" applyProtection="1">
      <alignment wrapText="1"/>
    </xf>
    <xf numFmtId="0" fontId="6" fillId="0" borderId="0" xfId="931" applyFont="1" applyFill="1" applyProtection="1">
      <protection locked="0"/>
    </xf>
    <xf numFmtId="1" fontId="29" fillId="0" borderId="1" xfId="964" applyNumberFormat="1" applyFont="1" applyFill="1" applyProtection="1">
      <alignment horizontal="center" vertical="top" shrinkToFit="1"/>
    </xf>
    <xf numFmtId="0" fontId="44" fillId="0" borderId="0" xfId="973" applyFont="1" applyFill="1" applyAlignment="1">
      <alignment vertical="center"/>
    </xf>
    <xf numFmtId="0" fontId="6" fillId="0" borderId="0" xfId="973" applyFont="1" applyFill="1" applyAlignment="1">
      <alignment vertical="center"/>
    </xf>
    <xf numFmtId="0" fontId="6" fillId="0" borderId="0" xfId="931" applyFont="1" applyFill="1" applyAlignment="1" applyProtection="1">
      <alignment horizontal="center" vertical="top"/>
      <protection locked="0"/>
    </xf>
    <xf numFmtId="0" fontId="11" fillId="0" borderId="0" xfId="931"/>
    <xf numFmtId="0" fontId="41" fillId="0" borderId="0" xfId="931" applyFont="1" applyProtection="1">
      <protection locked="0"/>
    </xf>
    <xf numFmtId="0" fontId="29" fillId="0" borderId="0" xfId="970" applyNumberFormat="1" applyFont="1" applyFill="1" applyBorder="1" applyAlignment="1" applyProtection="1"/>
    <xf numFmtId="0" fontId="40" fillId="0" borderId="0" xfId="969" applyFont="1" applyFill="1" applyAlignment="1">
      <alignment horizontal="center" vertical="center" wrapText="1"/>
    </xf>
    <xf numFmtId="0" fontId="46" fillId="0" borderId="0" xfId="931" applyFont="1"/>
    <xf numFmtId="0" fontId="28" fillId="0" borderId="1" xfId="776" applyNumberFormat="1" applyFont="1" applyFill="1" applyProtection="1">
      <alignment vertical="top" wrapText="1"/>
    </xf>
    <xf numFmtId="1" fontId="28" fillId="0" borderId="1" xfId="964" applyNumberFormat="1" applyFont="1" applyFill="1" applyProtection="1">
      <alignment horizontal="center" vertical="top" shrinkToFit="1"/>
    </xf>
    <xf numFmtId="4" fontId="28" fillId="0" borderId="1" xfId="782" applyNumberFormat="1" applyFont="1" applyFill="1" applyProtection="1">
      <alignment horizontal="right" vertical="top" shrinkToFit="1"/>
    </xf>
    <xf numFmtId="166" fontId="29" fillId="0" borderId="14" xfId="782" applyNumberFormat="1" applyFont="1" applyFill="1" applyBorder="1" applyAlignment="1" applyProtection="1">
      <alignment horizontal="right" vertical="top" shrinkToFit="1"/>
    </xf>
    <xf numFmtId="0" fontId="29" fillId="0" borderId="1" xfId="776" applyNumberFormat="1" applyFont="1" applyFill="1" applyProtection="1">
      <alignment vertical="top" wrapText="1"/>
    </xf>
    <xf numFmtId="4" fontId="29" fillId="0" borderId="1" xfId="782" applyNumberFormat="1" applyFont="1" applyFill="1" applyProtection="1">
      <alignment horizontal="right" vertical="top" shrinkToFit="1"/>
    </xf>
    <xf numFmtId="166" fontId="28" fillId="0" borderId="14" xfId="782" applyNumberFormat="1" applyFont="1" applyFill="1" applyBorder="1" applyAlignment="1" applyProtection="1">
      <alignment horizontal="right" vertical="top" shrinkToFit="1"/>
    </xf>
    <xf numFmtId="49" fontId="29" fillId="0" borderId="1" xfId="964" applyNumberFormat="1" applyFont="1" applyFill="1" applyProtection="1">
      <alignment horizontal="center" vertical="top" shrinkToFit="1"/>
    </xf>
    <xf numFmtId="0" fontId="29" fillId="0" borderId="0" xfId="970" applyNumberFormat="1" applyFont="1" applyFill="1" applyProtection="1"/>
    <xf numFmtId="0" fontId="29" fillId="0" borderId="0" xfId="961" applyNumberFormat="1" applyFont="1" applyFill="1" applyProtection="1">
      <alignment horizontal="left" wrapText="1"/>
    </xf>
    <xf numFmtId="0" fontId="28" fillId="0" borderId="5" xfId="776" applyNumberFormat="1" applyFont="1" applyFill="1" applyBorder="1" applyProtection="1">
      <alignment vertical="top" wrapText="1"/>
    </xf>
    <xf numFmtId="1" fontId="28" fillId="0" borderId="5" xfId="964" applyNumberFormat="1" applyFont="1" applyFill="1" applyBorder="1" applyProtection="1">
      <alignment horizontal="center" vertical="top" shrinkToFit="1"/>
    </xf>
    <xf numFmtId="4" fontId="28" fillId="0" borderId="5" xfId="782" applyNumberFormat="1" applyFont="1" applyFill="1" applyBorder="1" applyProtection="1">
      <alignment horizontal="right" vertical="top" shrinkToFit="1"/>
    </xf>
    <xf numFmtId="4" fontId="29" fillId="0" borderId="3" xfId="782" applyNumberFormat="1" applyFont="1" applyFill="1" applyBorder="1" applyProtection="1">
      <alignment horizontal="right" vertical="top" shrinkToFit="1"/>
    </xf>
    <xf numFmtId="0" fontId="29" fillId="35" borderId="1" xfId="776" applyNumberFormat="1" applyFont="1" applyFill="1" applyProtection="1">
      <alignment vertical="top" wrapText="1"/>
    </xf>
    <xf numFmtId="1" fontId="29" fillId="35" borderId="1" xfId="964" applyNumberFormat="1" applyFont="1" applyFill="1" applyProtection="1">
      <alignment horizontal="center" vertical="top" shrinkToFit="1"/>
    </xf>
    <xf numFmtId="4" fontId="29" fillId="35" borderId="1" xfId="782" applyNumberFormat="1" applyFont="1" applyFill="1" applyProtection="1">
      <alignment horizontal="right" vertical="top" shrinkToFit="1"/>
    </xf>
    <xf numFmtId="4" fontId="29" fillId="35" borderId="3" xfId="782" applyNumberFormat="1" applyFont="1" applyFill="1" applyBorder="1" applyProtection="1">
      <alignment horizontal="right" vertical="top" shrinkToFit="1"/>
    </xf>
    <xf numFmtId="0" fontId="28" fillId="0" borderId="0" xfId="706" applyNumberFormat="1" applyFont="1" applyFill="1" applyBorder="1" applyAlignment="1" applyProtection="1">
      <alignment horizontal="left" vertical="center"/>
    </xf>
    <xf numFmtId="4" fontId="28" fillId="0" borderId="0" xfId="963" applyNumberFormat="1" applyFont="1" applyFill="1" applyBorder="1" applyAlignment="1" applyProtection="1">
      <alignment horizontal="right" vertical="center" shrinkToFit="1"/>
    </xf>
    <xf numFmtId="166" fontId="28" fillId="0" borderId="0" xfId="782" applyNumberFormat="1" applyFont="1" applyFill="1" applyBorder="1" applyAlignment="1" applyProtection="1">
      <alignment horizontal="right" vertical="top" shrinkToFit="1"/>
    </xf>
    <xf numFmtId="0" fontId="29" fillId="0" borderId="0" xfId="970" applyNumberFormat="1" applyFont="1" applyFill="1" applyAlignment="1" applyProtection="1"/>
    <xf numFmtId="0" fontId="41" fillId="0" borderId="0" xfId="931" applyFont="1"/>
    <xf numFmtId="0" fontId="11" fillId="0" borderId="0" xfId="931" applyBorder="1"/>
    <xf numFmtId="4" fontId="6" fillId="0" borderId="0" xfId="931" applyNumberFormat="1" applyFont="1" applyFill="1" applyProtection="1">
      <protection locked="0"/>
    </xf>
    <xf numFmtId="0" fontId="28" fillId="35" borderId="1" xfId="776" applyNumberFormat="1" applyFont="1" applyFill="1" applyProtection="1">
      <alignment vertical="top" wrapText="1"/>
    </xf>
    <xf numFmtId="1" fontId="28" fillId="35" borderId="1" xfId="964" applyNumberFormat="1" applyFont="1" applyFill="1" applyProtection="1">
      <alignment horizontal="center" vertical="top" shrinkToFit="1"/>
    </xf>
    <xf numFmtId="4" fontId="28" fillId="35" borderId="1" xfId="782" applyNumberFormat="1" applyFont="1" applyFill="1" applyProtection="1">
      <alignment horizontal="right" vertical="top" shrinkToFit="1"/>
    </xf>
    <xf numFmtId="4" fontId="29" fillId="0" borderId="37" xfId="963" applyNumberFormat="1" applyFont="1" applyFill="1" applyBorder="1" applyProtection="1">
      <alignment horizontal="right" vertical="top" shrinkToFit="1"/>
    </xf>
    <xf numFmtId="10" fontId="29" fillId="0" borderId="1" xfId="962" applyNumberFormat="1" applyFont="1" applyFill="1" applyProtection="1">
      <alignment horizontal="right" vertical="top" shrinkToFit="1"/>
    </xf>
    <xf numFmtId="0" fontId="28" fillId="0" borderId="1" xfId="931" applyFont="1" applyFill="1" applyBorder="1" applyAlignment="1">
      <alignment horizontal="left" vertical="center" wrapText="1"/>
    </xf>
    <xf numFmtId="0" fontId="28" fillId="0" borderId="1" xfId="931" applyFont="1" applyFill="1" applyBorder="1" applyAlignment="1">
      <alignment horizontal="center" vertical="center" wrapText="1"/>
    </xf>
    <xf numFmtId="0" fontId="45" fillId="0" borderId="1" xfId="931" applyFont="1" applyFill="1" applyBorder="1" applyAlignment="1">
      <alignment vertical="top" wrapText="1"/>
    </xf>
    <xf numFmtId="49" fontId="28" fillId="0" borderId="1" xfId="931" applyNumberFormat="1" applyFont="1" applyFill="1" applyBorder="1" applyAlignment="1">
      <alignment horizontal="right" vertical="center" wrapText="1"/>
    </xf>
    <xf numFmtId="49" fontId="28" fillId="0" borderId="3" xfId="931" applyNumberFormat="1" applyFont="1" applyFill="1" applyBorder="1" applyAlignment="1">
      <alignment horizontal="right" vertical="center" wrapText="1"/>
    </xf>
    <xf numFmtId="49" fontId="28" fillId="0" borderId="4" xfId="931" applyNumberFormat="1" applyFont="1" applyFill="1" applyBorder="1" applyAlignment="1">
      <alignment horizontal="right" vertical="center" wrapText="1"/>
    </xf>
    <xf numFmtId="4" fontId="11" fillId="0" borderId="0" xfId="931" applyNumberFormat="1" applyBorder="1"/>
    <xf numFmtId="0" fontId="41" fillId="0" borderId="1" xfId="931" applyFont="1" applyFill="1" applyBorder="1" applyAlignment="1">
      <alignment horizontal="center" vertical="center" wrapText="1"/>
    </xf>
    <xf numFmtId="4" fontId="28" fillId="0" borderId="1" xfId="931" applyNumberFormat="1" applyFont="1" applyFill="1" applyBorder="1" applyAlignment="1">
      <alignment horizontal="right" vertical="center" wrapText="1"/>
    </xf>
    <xf numFmtId="4" fontId="28" fillId="0" borderId="3" xfId="931" applyNumberFormat="1" applyFont="1" applyFill="1" applyBorder="1" applyAlignment="1">
      <alignment horizontal="right" vertical="center" wrapText="1"/>
    </xf>
    <xf numFmtId="4" fontId="28" fillId="0" borderId="4" xfId="931" applyNumberFormat="1" applyFont="1" applyFill="1" applyBorder="1" applyAlignment="1">
      <alignment horizontal="right" vertical="center" wrapText="1"/>
    </xf>
    <xf numFmtId="4" fontId="31" fillId="0" borderId="0" xfId="705" applyNumberFormat="1" applyBorder="1" applyAlignment="1" applyProtection="1">
      <alignment horizontal="right" vertical="top" shrinkToFit="1"/>
    </xf>
    <xf numFmtId="0" fontId="29" fillId="0" borderId="1" xfId="931" applyFont="1" applyFill="1" applyBorder="1" applyAlignment="1">
      <alignment horizontal="left" vertical="center" wrapText="1"/>
    </xf>
    <xf numFmtId="0" fontId="29" fillId="0" borderId="1" xfId="931" applyFont="1" applyFill="1" applyBorder="1" applyAlignment="1">
      <alignment horizontal="center" vertical="center" wrapText="1"/>
    </xf>
    <xf numFmtId="4" fontId="29" fillId="0" borderId="1" xfId="931" applyNumberFormat="1" applyFont="1" applyFill="1" applyBorder="1" applyAlignment="1">
      <alignment horizontal="right" vertical="center" wrapText="1"/>
    </xf>
    <xf numFmtId="4" fontId="29" fillId="0" borderId="3" xfId="931" applyNumberFormat="1" applyFont="1" applyFill="1" applyBorder="1" applyAlignment="1">
      <alignment horizontal="right" vertical="center" wrapText="1"/>
    </xf>
    <xf numFmtId="4" fontId="29" fillId="0" borderId="4" xfId="931" applyNumberFormat="1" applyFont="1" applyFill="1" applyBorder="1" applyAlignment="1">
      <alignment horizontal="right" vertical="center" wrapText="1"/>
    </xf>
    <xf numFmtId="49" fontId="29" fillId="0" borderId="1" xfId="931" applyNumberFormat="1" applyFont="1" applyFill="1" applyBorder="1" applyAlignment="1">
      <alignment horizontal="center" vertical="center" wrapText="1"/>
    </xf>
    <xf numFmtId="49" fontId="28" fillId="0" borderId="1" xfId="931" applyNumberFormat="1" applyFont="1" applyFill="1" applyBorder="1" applyAlignment="1">
      <alignment horizontal="center" vertical="center" wrapText="1"/>
    </xf>
    <xf numFmtId="0" fontId="46" fillId="0" borderId="1" xfId="931" applyFont="1" applyFill="1" applyBorder="1" applyAlignment="1">
      <alignment horizontal="center" vertical="center" wrapText="1"/>
    </xf>
    <xf numFmtId="0" fontId="41" fillId="0" borderId="1" xfId="931" applyFont="1" applyFill="1" applyBorder="1" applyAlignment="1">
      <alignment horizontal="center" vertical="top" wrapText="1"/>
    </xf>
    <xf numFmtId="0" fontId="29" fillId="0" borderId="1" xfId="931" applyFont="1" applyFill="1" applyBorder="1" applyAlignment="1">
      <alignment vertical="top" wrapText="1"/>
    </xf>
    <xf numFmtId="0" fontId="45" fillId="0" borderId="1" xfId="931" applyFont="1" applyFill="1" applyBorder="1" applyAlignment="1">
      <alignment horizontal="center" vertical="center" wrapText="1"/>
    </xf>
    <xf numFmtId="0" fontId="47" fillId="0" borderId="1" xfId="931" applyFont="1" applyFill="1" applyBorder="1" applyAlignment="1">
      <alignment vertical="top" wrapText="1"/>
    </xf>
    <xf numFmtId="0" fontId="46" fillId="0" borderId="1" xfId="931" applyFont="1" applyFill="1" applyBorder="1" applyAlignment="1">
      <alignment vertical="top" wrapText="1"/>
    </xf>
    <xf numFmtId="4" fontId="28" fillId="35" borderId="3" xfId="931" applyNumberFormat="1" applyFont="1" applyFill="1" applyBorder="1" applyAlignment="1">
      <alignment horizontal="right" vertical="center" wrapText="1"/>
    </xf>
    <xf numFmtId="4" fontId="28" fillId="35" borderId="4" xfId="931" applyNumberFormat="1" applyFont="1" applyFill="1" applyBorder="1" applyAlignment="1">
      <alignment horizontal="right" vertical="center" wrapText="1"/>
    </xf>
    <xf numFmtId="4" fontId="29" fillId="0" borderId="12" xfId="931" applyNumberFormat="1" applyFont="1" applyFill="1" applyBorder="1" applyAlignment="1">
      <alignment horizontal="right" vertical="center" wrapText="1"/>
    </xf>
    <xf numFmtId="4" fontId="29" fillId="0" borderId="67" xfId="931" applyNumberFormat="1" applyFont="1" applyFill="1" applyBorder="1" applyAlignment="1">
      <alignment vertical="center" wrapText="1"/>
    </xf>
    <xf numFmtId="0" fontId="29" fillId="0" borderId="3" xfId="931" applyFont="1" applyFill="1" applyBorder="1" applyAlignment="1">
      <alignment horizontal="center" vertical="center" wrapText="1"/>
    </xf>
    <xf numFmtId="4" fontId="41" fillId="0" borderId="12" xfId="931" applyNumberFormat="1" applyFont="1" applyBorder="1" applyAlignment="1">
      <alignment vertical="center"/>
    </xf>
    <xf numFmtId="4" fontId="28" fillId="0" borderId="2" xfId="931" applyNumberFormat="1" applyFont="1" applyFill="1" applyBorder="1" applyAlignment="1">
      <alignment horizontal="right" vertical="center" wrapText="1"/>
    </xf>
    <xf numFmtId="4" fontId="29" fillId="0" borderId="5" xfId="931" applyNumberFormat="1" applyFont="1" applyFill="1" applyBorder="1" applyAlignment="1">
      <alignment horizontal="right" vertical="center" wrapText="1"/>
    </xf>
    <xf numFmtId="4" fontId="41" fillId="0" borderId="71" xfId="931" applyNumberFormat="1" applyFont="1" applyBorder="1"/>
    <xf numFmtId="4" fontId="29" fillId="0" borderId="14" xfId="931" applyNumberFormat="1" applyFont="1" applyFill="1" applyBorder="1" applyAlignment="1">
      <alignment horizontal="right" vertical="center" wrapText="1"/>
    </xf>
    <xf numFmtId="4" fontId="41" fillId="0" borderId="12" xfId="931" applyNumberFormat="1" applyFont="1" applyBorder="1"/>
    <xf numFmtId="4" fontId="29" fillId="0" borderId="1" xfId="931" applyNumberFormat="1" applyFont="1" applyFill="1" applyBorder="1" applyAlignment="1">
      <alignment wrapText="1"/>
    </xf>
    <xf numFmtId="4" fontId="41" fillId="0" borderId="12" xfId="931" applyNumberFormat="1" applyFont="1" applyBorder="1" applyAlignment="1"/>
    <xf numFmtId="4" fontId="29" fillId="0" borderId="1" xfId="931" applyNumberFormat="1" applyFont="1" applyFill="1" applyBorder="1" applyAlignment="1">
      <alignment horizontal="right" wrapText="1"/>
    </xf>
    <xf numFmtId="4" fontId="41" fillId="0" borderId="12" xfId="931" applyNumberFormat="1" applyFont="1" applyBorder="1" applyAlignment="1">
      <alignment horizontal="right" vertical="center"/>
    </xf>
    <xf numFmtId="0" fontId="28" fillId="0" borderId="1" xfId="931" applyFont="1" applyFill="1" applyBorder="1" applyAlignment="1">
      <alignment vertical="center" wrapText="1"/>
    </xf>
    <xf numFmtId="4" fontId="28" fillId="0" borderId="5" xfId="931" applyNumberFormat="1" applyFont="1" applyFill="1" applyBorder="1" applyAlignment="1">
      <alignment horizontal="right" vertical="center" wrapText="1"/>
    </xf>
    <xf numFmtId="4" fontId="28" fillId="0" borderId="72" xfId="931" applyNumberFormat="1" applyFont="1" applyFill="1" applyBorder="1" applyAlignment="1">
      <alignment horizontal="right" vertical="center" wrapText="1"/>
    </xf>
    <xf numFmtId="4" fontId="41" fillId="0" borderId="0" xfId="931" applyNumberFormat="1" applyFont="1"/>
    <xf numFmtId="0" fontId="6" fillId="0" borderId="0" xfId="931" applyFont="1"/>
    <xf numFmtId="4" fontId="44" fillId="0" borderId="0" xfId="973" applyNumberFormat="1" applyFont="1" applyFill="1" applyAlignment="1">
      <alignment vertical="center"/>
    </xf>
    <xf numFmtId="0" fontId="41" fillId="0" borderId="0" xfId="931" applyFont="1" applyAlignment="1"/>
    <xf numFmtId="0" fontId="29" fillId="0" borderId="3" xfId="931" applyFont="1" applyFill="1" applyBorder="1" applyAlignment="1">
      <alignment horizontal="left" vertical="center" wrapText="1"/>
    </xf>
    <xf numFmtId="0" fontId="28" fillId="0" borderId="2" xfId="931" applyFont="1" applyFill="1" applyBorder="1" applyAlignment="1">
      <alignment horizontal="center" vertical="center" wrapText="1"/>
    </xf>
    <xf numFmtId="0" fontId="29" fillId="0" borderId="72" xfId="931" applyFont="1" applyFill="1" applyBorder="1" applyAlignment="1">
      <alignment horizontal="center" vertical="center" wrapText="1"/>
    </xf>
    <xf numFmtId="0" fontId="28" fillId="0" borderId="4" xfId="931" applyFont="1" applyFill="1" applyBorder="1" applyAlignment="1">
      <alignment horizontal="center" vertical="center" wrapText="1"/>
    </xf>
    <xf numFmtId="0" fontId="29" fillId="0" borderId="67" xfId="931" applyFont="1" applyFill="1" applyBorder="1" applyAlignment="1">
      <alignment horizontal="left" vertical="center" wrapText="1"/>
    </xf>
    <xf numFmtId="0" fontId="29" fillId="0" borderId="69" xfId="931" applyFont="1" applyFill="1" applyBorder="1" applyAlignment="1">
      <alignment horizontal="center" vertical="center" wrapText="1"/>
    </xf>
    <xf numFmtId="0" fontId="29" fillId="0" borderId="5" xfId="931" applyFont="1" applyFill="1" applyBorder="1" applyAlignment="1">
      <alignment horizontal="left" vertical="center" wrapText="1"/>
    </xf>
    <xf numFmtId="0" fontId="29" fillId="0" borderId="4" xfId="931" applyFont="1" applyFill="1" applyBorder="1" applyAlignment="1">
      <alignment horizontal="left" vertical="center" wrapText="1"/>
    </xf>
    <xf numFmtId="4" fontId="29" fillId="0" borderId="69" xfId="931" applyNumberFormat="1" applyFont="1" applyFill="1" applyBorder="1" applyAlignment="1">
      <alignment horizontal="right" vertical="center" wrapText="1"/>
    </xf>
    <xf numFmtId="0" fontId="28" fillId="0" borderId="67" xfId="931" applyFont="1" applyFill="1" applyBorder="1" applyAlignment="1">
      <alignment horizontal="center" vertical="center" wrapText="1"/>
    </xf>
    <xf numFmtId="4" fontId="46" fillId="0" borderId="0" xfId="931" applyNumberFormat="1" applyFont="1"/>
    <xf numFmtId="4" fontId="48" fillId="35" borderId="0" xfId="782" applyNumberFormat="1" applyFont="1" applyFill="1" applyBorder="1" applyProtection="1">
      <alignment horizontal="right" vertical="top" shrinkToFit="1"/>
    </xf>
    <xf numFmtId="0" fontId="47" fillId="0" borderId="1" xfId="931" applyFont="1" applyFill="1" applyBorder="1" applyAlignment="1">
      <alignment horizontal="center" vertical="center" wrapText="1"/>
    </xf>
    <xf numFmtId="4" fontId="28" fillId="0" borderId="69" xfId="931" applyNumberFormat="1" applyFont="1" applyFill="1" applyBorder="1" applyAlignment="1">
      <alignment horizontal="right" vertical="center" wrapText="1"/>
    </xf>
    <xf numFmtId="4" fontId="7" fillId="0" borderId="0" xfId="970" applyNumberFormat="1" applyFont="1" applyFill="1" applyProtection="1"/>
    <xf numFmtId="0" fontId="29" fillId="0" borderId="0" xfId="969" applyNumberFormat="1" applyFont="1" applyFill="1" applyProtection="1">
      <alignment horizontal="center" wrapText="1"/>
    </xf>
    <xf numFmtId="0" fontId="29" fillId="0" borderId="0" xfId="968" applyNumberFormat="1" applyFont="1" applyFill="1" applyProtection="1">
      <alignment horizontal="center"/>
    </xf>
    <xf numFmtId="0" fontId="41" fillId="0" borderId="0" xfId="973" applyFont="1" applyFill="1" applyAlignment="1">
      <alignment vertical="center" wrapText="1"/>
    </xf>
    <xf numFmtId="0" fontId="41" fillId="0" borderId="0" xfId="973" applyFont="1" applyBorder="1" applyAlignment="1">
      <alignment horizontal="left"/>
    </xf>
    <xf numFmtId="0" fontId="41" fillId="0" borderId="0" xfId="973" applyFont="1" applyFill="1" applyAlignment="1">
      <alignment vertical="center"/>
    </xf>
    <xf numFmtId="0" fontId="41" fillId="0" borderId="68" xfId="973" applyFont="1" applyFill="1" applyBorder="1" applyAlignment="1">
      <alignment horizontal="right" vertical="center" wrapText="1"/>
    </xf>
    <xf numFmtId="0" fontId="41" fillId="0" borderId="4" xfId="973" applyFont="1" applyFill="1" applyBorder="1" applyAlignment="1">
      <alignment horizontal="center" vertical="center" wrapText="1"/>
    </xf>
    <xf numFmtId="166" fontId="41" fillId="0" borderId="4" xfId="973" applyNumberFormat="1" applyFont="1" applyFill="1" applyBorder="1" applyAlignment="1">
      <alignment horizontal="center" vertical="center" wrapText="1"/>
    </xf>
    <xf numFmtId="0" fontId="45" fillId="0" borderId="14" xfId="973" applyFont="1" applyFill="1" applyBorder="1" applyAlignment="1">
      <alignment horizontal="center" vertical="center" wrapText="1"/>
    </xf>
    <xf numFmtId="0" fontId="45" fillId="0" borderId="14" xfId="973" applyFont="1" applyFill="1" applyBorder="1" applyAlignment="1">
      <alignment horizontal="left" vertical="center" wrapText="1"/>
    </xf>
    <xf numFmtId="4" fontId="45" fillId="35" borderId="14" xfId="931" applyNumberFormat="1" applyFont="1" applyFill="1" applyBorder="1" applyAlignment="1">
      <alignment horizontal="center" vertical="center" wrapText="1"/>
    </xf>
    <xf numFmtId="4" fontId="45" fillId="0" borderId="4" xfId="973" applyNumberFormat="1" applyFont="1" applyFill="1" applyBorder="1" applyAlignment="1">
      <alignment horizontal="center" vertical="center" wrapText="1"/>
    </xf>
    <xf numFmtId="4" fontId="45" fillId="0" borderId="14" xfId="973" applyNumberFormat="1" applyFont="1" applyFill="1" applyBorder="1" applyAlignment="1">
      <alignment vertical="center" wrapText="1"/>
    </xf>
    <xf numFmtId="0" fontId="41" fillId="0" borderId="4" xfId="973" applyFont="1" applyFill="1" applyBorder="1" applyAlignment="1">
      <alignment horizontal="left" vertical="center" wrapText="1"/>
    </xf>
    <xf numFmtId="4" fontId="41" fillId="35" borderId="14" xfId="931" applyNumberFormat="1" applyFont="1" applyFill="1" applyBorder="1" applyAlignment="1">
      <alignment horizontal="center" vertical="center" wrapText="1"/>
    </xf>
    <xf numFmtId="4" fontId="41" fillId="0" borderId="14" xfId="973" applyNumberFormat="1" applyFont="1" applyFill="1" applyBorder="1" applyAlignment="1">
      <alignment horizontal="center" vertical="center" wrapText="1"/>
    </xf>
    <xf numFmtId="4" fontId="41" fillId="0" borderId="14" xfId="973" applyNumberFormat="1" applyFont="1" applyFill="1" applyBorder="1" applyAlignment="1">
      <alignment vertical="center" wrapText="1"/>
    </xf>
    <xf numFmtId="4" fontId="41" fillId="0" borderId="4" xfId="973" applyNumberFormat="1" applyFont="1" applyFill="1" applyBorder="1" applyAlignment="1">
      <alignment horizontal="center" vertical="center" wrapText="1"/>
    </xf>
    <xf numFmtId="0" fontId="45" fillId="0" borderId="4" xfId="973" applyFont="1" applyFill="1" applyBorder="1" applyAlignment="1">
      <alignment horizontal="center" vertical="center" wrapText="1"/>
    </xf>
    <xf numFmtId="0" fontId="45" fillId="0" borderId="4" xfId="973" applyFont="1" applyFill="1" applyBorder="1" applyAlignment="1">
      <alignment horizontal="left" vertical="center" wrapText="1"/>
    </xf>
    <xf numFmtId="4" fontId="45" fillId="35" borderId="4" xfId="931" applyNumberFormat="1" applyFont="1" applyFill="1" applyBorder="1" applyAlignment="1">
      <alignment horizontal="center" vertical="center" wrapText="1"/>
    </xf>
    <xf numFmtId="4" fontId="41" fillId="35" borderId="4" xfId="931" applyNumberFormat="1" applyFont="1" applyFill="1" applyBorder="1" applyAlignment="1">
      <alignment horizontal="center" vertical="center" wrapText="1"/>
    </xf>
    <xf numFmtId="4" fontId="41" fillId="0" borderId="4" xfId="973" applyNumberFormat="1" applyFont="1" applyFill="1" applyBorder="1" applyAlignment="1">
      <alignment horizontal="center" vertical="center"/>
    </xf>
    <xf numFmtId="0" fontId="45" fillId="0" borderId="0" xfId="931" applyFont="1" applyFill="1" applyBorder="1" applyAlignment="1">
      <alignment horizontal="center" vertical="center" wrapText="1"/>
    </xf>
    <xf numFmtId="4" fontId="45" fillId="35" borderId="0" xfId="931" applyNumberFormat="1" applyFont="1" applyFill="1" applyBorder="1" applyAlignment="1">
      <alignment horizontal="center" vertical="center" wrapText="1"/>
    </xf>
    <xf numFmtId="0" fontId="49" fillId="0" borderId="0" xfId="973" applyFont="1" applyFill="1" applyBorder="1" applyAlignment="1">
      <alignment vertical="center"/>
    </xf>
    <xf numFmtId="0" fontId="49" fillId="0" borderId="0" xfId="973" applyFont="1" applyFill="1" applyAlignment="1">
      <alignment vertical="center"/>
    </xf>
    <xf numFmtId="0" fontId="50" fillId="0" borderId="0" xfId="931" applyFont="1" applyFill="1" applyAlignment="1" applyProtection="1">
      <alignment horizontal="center" vertical="top"/>
      <protection locked="0"/>
    </xf>
    <xf numFmtId="0" fontId="50" fillId="0" borderId="0" xfId="931" applyFont="1" applyFill="1" applyProtection="1">
      <protection locked="0"/>
    </xf>
    <xf numFmtId="0" fontId="50" fillId="0" borderId="0" xfId="990" applyFont="1" applyFill="1" applyAlignment="1">
      <alignment horizontal="left" vertical="top" wrapText="1"/>
    </xf>
    <xf numFmtId="49" fontId="52" fillId="0" borderId="0" xfId="740" applyNumberFormat="1" applyFont="1" applyFill="1" applyAlignment="1" applyProtection="1">
      <alignment horizontal="center" vertical="top"/>
    </xf>
    <xf numFmtId="0" fontId="52" fillId="0" borderId="0" xfId="655" applyNumberFormat="1" applyFont="1" applyFill="1" applyProtection="1">
      <alignment horizontal="left"/>
    </xf>
    <xf numFmtId="49" fontId="52" fillId="0" borderId="0" xfId="740" applyNumberFormat="1" applyFont="1" applyFill="1" applyProtection="1"/>
    <xf numFmtId="0" fontId="52" fillId="0" borderId="0" xfId="667" applyNumberFormat="1" applyFont="1" applyFill="1" applyProtection="1"/>
    <xf numFmtId="0" fontId="50" fillId="0" borderId="0" xfId="990" applyFont="1" applyFill="1" applyAlignment="1">
      <alignment horizontal="right" vertical="center"/>
    </xf>
    <xf numFmtId="49" fontId="53" fillId="0" borderId="4" xfId="749" quotePrefix="1" applyNumberFormat="1" applyFont="1" applyFill="1" applyBorder="1" applyAlignment="1" applyProtection="1">
      <alignment horizontal="center" vertical="top"/>
    </xf>
    <xf numFmtId="0" fontId="53" fillId="0" borderId="4" xfId="689" applyNumberFormat="1" applyFont="1" applyFill="1" applyBorder="1" applyAlignment="1" applyProtection="1">
      <alignment horizontal="left" vertical="top" wrapText="1"/>
    </xf>
    <xf numFmtId="4" fontId="53" fillId="0" borderId="4" xfId="761" applyNumberFormat="1" applyFont="1" applyFill="1" applyBorder="1" applyAlignment="1" applyProtection="1">
      <alignment vertical="top"/>
    </xf>
    <xf numFmtId="166" fontId="53" fillId="0" borderId="4" xfId="808" applyNumberFormat="1" applyFont="1" applyFill="1" applyBorder="1" applyAlignment="1" applyProtection="1">
      <alignment vertical="top"/>
    </xf>
    <xf numFmtId="2" fontId="50" fillId="0" borderId="0" xfId="931" applyNumberFormat="1" applyFont="1" applyFill="1" applyProtection="1">
      <protection locked="0"/>
    </xf>
    <xf numFmtId="49" fontId="52" fillId="0" borderId="4" xfId="749" quotePrefix="1" applyNumberFormat="1" applyFont="1" applyFill="1" applyBorder="1" applyAlignment="1" applyProtection="1">
      <alignment horizontal="center" vertical="top"/>
    </xf>
    <xf numFmtId="0" fontId="52" fillId="0" borderId="4" xfId="689" applyNumberFormat="1" applyFont="1" applyFill="1" applyBorder="1" applyAlignment="1" applyProtection="1">
      <alignment horizontal="left" vertical="top" wrapText="1"/>
    </xf>
    <xf numFmtId="4" fontId="52" fillId="0" borderId="4" xfId="761" applyNumberFormat="1" applyFont="1" applyFill="1" applyBorder="1" applyAlignment="1" applyProtection="1">
      <alignment vertical="top"/>
    </xf>
    <xf numFmtId="166" fontId="52" fillId="0" borderId="4" xfId="808" applyNumberFormat="1" applyFont="1" applyFill="1" applyBorder="1" applyAlignment="1" applyProtection="1">
      <alignment vertical="top"/>
    </xf>
    <xf numFmtId="49" fontId="53" fillId="0" borderId="69" xfId="749" quotePrefix="1" applyNumberFormat="1" applyFont="1" applyFill="1" applyBorder="1" applyAlignment="1" applyProtection="1">
      <alignment horizontal="center" vertical="top"/>
    </xf>
    <xf numFmtId="0" fontId="53" fillId="0" borderId="69" xfId="689" applyNumberFormat="1" applyFont="1" applyFill="1" applyBorder="1" applyAlignment="1" applyProtection="1">
      <alignment horizontal="left" vertical="top" wrapText="1"/>
    </xf>
    <xf numFmtId="4" fontId="53" fillId="0" borderId="69" xfId="761" applyNumberFormat="1" applyFont="1" applyFill="1" applyBorder="1" applyAlignment="1" applyProtection="1">
      <alignment vertical="top"/>
    </xf>
    <xf numFmtId="49" fontId="52" fillId="0" borderId="14" xfId="749" quotePrefix="1" applyNumberFormat="1" applyFont="1" applyFill="1" applyBorder="1" applyAlignment="1" applyProtection="1">
      <alignment horizontal="center" vertical="top"/>
    </xf>
    <xf numFmtId="0" fontId="52" fillId="0" borderId="14" xfId="689" applyNumberFormat="1" applyFont="1" applyFill="1" applyBorder="1" applyAlignment="1" applyProtection="1">
      <alignment horizontal="left" vertical="top" wrapText="1"/>
    </xf>
    <xf numFmtId="4" fontId="52" fillId="0" borderId="14" xfId="761" applyNumberFormat="1" applyFont="1" applyFill="1" applyBorder="1" applyAlignment="1" applyProtection="1">
      <alignment vertical="top"/>
    </xf>
    <xf numFmtId="4" fontId="52" fillId="0" borderId="4" xfId="761" applyNumberFormat="1" applyFont="1" applyFill="1" applyBorder="1" applyAlignment="1" applyProtection="1">
      <alignment horizontal="right" vertical="top"/>
    </xf>
    <xf numFmtId="49" fontId="52" fillId="0" borderId="69" xfId="749" quotePrefix="1" applyNumberFormat="1" applyFont="1" applyFill="1" applyBorder="1" applyAlignment="1" applyProtection="1">
      <alignment horizontal="center" vertical="top"/>
    </xf>
    <xf numFmtId="0" fontId="52" fillId="0" borderId="69" xfId="689" applyNumberFormat="1" applyFont="1" applyFill="1" applyBorder="1" applyAlignment="1" applyProtection="1">
      <alignment horizontal="left" vertical="top" wrapText="1"/>
    </xf>
    <xf numFmtId="4" fontId="52" fillId="0" borderId="69" xfId="761" applyNumberFormat="1" applyFont="1" applyFill="1" applyBorder="1" applyAlignment="1" applyProtection="1">
      <alignment horizontal="right" vertical="top"/>
    </xf>
    <xf numFmtId="49" fontId="52" fillId="0" borderId="70" xfId="749" quotePrefix="1" applyNumberFormat="1" applyFont="1" applyFill="1" applyBorder="1" applyAlignment="1" applyProtection="1">
      <alignment horizontal="center" vertical="top"/>
    </xf>
    <xf numFmtId="0" fontId="52" fillId="0" borderId="70" xfId="689" applyNumberFormat="1" applyFont="1" applyFill="1" applyBorder="1" applyAlignment="1" applyProtection="1">
      <alignment horizontal="left" vertical="top" wrapText="1"/>
    </xf>
    <xf numFmtId="4" fontId="52" fillId="0" borderId="70" xfId="761" applyNumberFormat="1" applyFont="1" applyFill="1" applyBorder="1" applyAlignment="1" applyProtection="1">
      <alignment horizontal="right" vertical="top"/>
    </xf>
    <xf numFmtId="49" fontId="52" fillId="0" borderId="75" xfId="749" quotePrefix="1" applyNumberFormat="1" applyFont="1" applyFill="1" applyBorder="1" applyAlignment="1" applyProtection="1">
      <alignment horizontal="center" vertical="top"/>
    </xf>
    <xf numFmtId="4" fontId="52" fillId="0" borderId="14" xfId="761" applyNumberFormat="1" applyFont="1" applyFill="1" applyBorder="1" applyAlignment="1" applyProtection="1">
      <alignment horizontal="right" vertical="top"/>
    </xf>
    <xf numFmtId="4" fontId="53" fillId="0" borderId="4" xfId="761" applyNumberFormat="1" applyFont="1" applyFill="1" applyBorder="1" applyAlignment="1" applyProtection="1">
      <alignment horizontal="right" vertical="top"/>
    </xf>
    <xf numFmtId="0" fontId="51" fillId="35" borderId="4" xfId="975" applyFont="1" applyFill="1" applyBorder="1" applyAlignment="1">
      <alignment horizontal="center" vertical="top"/>
    </xf>
    <xf numFmtId="0" fontId="51" fillId="37" borderId="4" xfId="975" applyNumberFormat="1" applyFont="1" applyFill="1" applyBorder="1" applyAlignment="1">
      <alignment horizontal="center" vertical="top" wrapText="1"/>
    </xf>
    <xf numFmtId="166" fontId="53" fillId="0" borderId="4" xfId="808" applyNumberFormat="1" applyFont="1" applyFill="1" applyBorder="1" applyAlignment="1" applyProtection="1">
      <alignment horizontal="right" vertical="top"/>
    </xf>
    <xf numFmtId="0" fontId="50" fillId="35" borderId="4" xfId="975" applyFont="1" applyFill="1" applyBorder="1" applyAlignment="1">
      <alignment horizontal="right" vertical="top"/>
    </xf>
    <xf numFmtId="0" fontId="50" fillId="37" borderId="4" xfId="975" applyNumberFormat="1" applyFont="1" applyFill="1" applyBorder="1" applyAlignment="1">
      <alignment horizontal="center" vertical="top" wrapText="1"/>
    </xf>
    <xf numFmtId="4" fontId="51" fillId="35" borderId="4" xfId="931" applyNumberFormat="1" applyFont="1" applyFill="1" applyBorder="1" applyAlignment="1">
      <alignment horizontal="right" vertical="top" wrapText="1"/>
    </xf>
    <xf numFmtId="0" fontId="50" fillId="37" borderId="4" xfId="975" applyNumberFormat="1" applyFont="1" applyFill="1" applyBorder="1" applyAlignment="1">
      <alignment horizontal="left" vertical="top" wrapText="1"/>
    </xf>
    <xf numFmtId="4" fontId="50" fillId="35" borderId="4" xfId="931" applyNumberFormat="1" applyFont="1" applyFill="1" applyBorder="1" applyAlignment="1">
      <alignment horizontal="right" vertical="top"/>
    </xf>
    <xf numFmtId="166" fontId="52" fillId="0" borderId="4" xfId="808" applyNumberFormat="1" applyFont="1" applyFill="1" applyBorder="1" applyAlignment="1" applyProtection="1">
      <alignment horizontal="right" vertical="top"/>
    </xf>
    <xf numFmtId="4" fontId="50" fillId="35" borderId="4" xfId="931" applyNumberFormat="1" applyFont="1" applyFill="1" applyBorder="1" applyAlignment="1">
      <alignment horizontal="right" vertical="top" wrapText="1"/>
    </xf>
    <xf numFmtId="4" fontId="50" fillId="35" borderId="0" xfId="931" applyNumberFormat="1" applyFont="1" applyFill="1" applyAlignment="1">
      <alignment horizontal="right" vertical="top"/>
    </xf>
    <xf numFmtId="4" fontId="50" fillId="35" borderId="14" xfId="931" applyNumberFormat="1" applyFont="1" applyFill="1" applyBorder="1" applyAlignment="1">
      <alignment horizontal="right" vertical="top"/>
    </xf>
    <xf numFmtId="0" fontId="50" fillId="37" borderId="14" xfId="975" applyNumberFormat="1" applyFont="1" applyFill="1" applyBorder="1" applyAlignment="1">
      <alignment horizontal="left" vertical="top" wrapText="1"/>
    </xf>
    <xf numFmtId="4" fontId="50" fillId="0" borderId="4" xfId="931" applyNumberFormat="1" applyFont="1" applyBorder="1" applyAlignment="1">
      <alignment horizontal="right" vertical="top" wrapText="1"/>
    </xf>
    <xf numFmtId="0" fontId="50" fillId="0" borderId="0" xfId="975" applyFont="1" applyAlignment="1">
      <alignment horizontal="left" vertical="top" wrapText="1"/>
    </xf>
    <xf numFmtId="4" fontId="50" fillId="0" borderId="69" xfId="931" applyNumberFormat="1" applyFont="1" applyBorder="1" applyAlignment="1">
      <alignment horizontal="right" vertical="top" wrapText="1"/>
    </xf>
    <xf numFmtId="0" fontId="50" fillId="0" borderId="4" xfId="975" applyFont="1" applyBorder="1" applyAlignment="1">
      <alignment horizontal="left" vertical="top" wrapText="1"/>
    </xf>
    <xf numFmtId="0" fontId="50" fillId="0" borderId="4" xfId="975" applyFont="1" applyBorder="1" applyAlignment="1">
      <alignment vertical="top" wrapText="1"/>
    </xf>
    <xf numFmtId="0" fontId="50" fillId="0" borderId="69" xfId="975" applyFont="1" applyBorder="1" applyAlignment="1">
      <alignment vertical="top" wrapText="1"/>
    </xf>
    <xf numFmtId="0" fontId="51" fillId="37" borderId="4" xfId="931" applyFont="1" applyFill="1" applyBorder="1" applyAlignment="1">
      <alignment horizontal="center" vertical="top"/>
    </xf>
    <xf numFmtId="4" fontId="51" fillId="35" borderId="4" xfId="931" applyNumberFormat="1" applyFont="1" applyFill="1" applyBorder="1" applyAlignment="1">
      <alignment horizontal="right" vertical="top"/>
    </xf>
    <xf numFmtId="4" fontId="51" fillId="35" borderId="0" xfId="931" applyNumberFormat="1" applyFont="1" applyFill="1" applyAlignment="1">
      <alignment horizontal="right" vertical="top"/>
    </xf>
    <xf numFmtId="0" fontId="50" fillId="37" borderId="4" xfId="931" applyFont="1" applyFill="1" applyBorder="1" applyAlignment="1">
      <alignment horizontal="right" vertical="top"/>
    </xf>
    <xf numFmtId="0" fontId="50" fillId="37" borderId="4" xfId="931" applyNumberFormat="1" applyFont="1" applyFill="1" applyBorder="1" applyAlignment="1">
      <alignment horizontal="left" vertical="top" wrapText="1"/>
    </xf>
    <xf numFmtId="0" fontId="50" fillId="35" borderId="4" xfId="931" applyFont="1" applyFill="1" applyBorder="1" applyAlignment="1">
      <alignment horizontal="right" vertical="top"/>
    </xf>
    <xf numFmtId="0" fontId="50" fillId="0" borderId="0" xfId="931" applyFont="1" applyAlignment="1">
      <alignment vertical="top" wrapText="1"/>
    </xf>
    <xf numFmtId="0" fontId="50" fillId="0" borderId="4" xfId="931" applyFont="1" applyBorder="1" applyAlignment="1">
      <alignment vertical="top" wrapText="1"/>
    </xf>
    <xf numFmtId="0" fontId="50" fillId="0" borderId="69" xfId="931" applyFont="1" applyBorder="1" applyAlignment="1">
      <alignment vertical="top" wrapText="1"/>
    </xf>
    <xf numFmtId="0" fontId="50" fillId="0" borderId="4" xfId="931" applyFont="1" applyBorder="1" applyAlignment="1">
      <alignment horizontal="justify" vertical="top" wrapText="1"/>
    </xf>
    <xf numFmtId="0" fontId="51" fillId="35" borderId="4" xfId="931" applyFont="1" applyFill="1" applyBorder="1" applyAlignment="1">
      <alignment horizontal="center" vertical="top"/>
    </xf>
    <xf numFmtId="4" fontId="51" fillId="35" borderId="13" xfId="931" applyNumberFormat="1" applyFont="1" applyFill="1" applyBorder="1" applyAlignment="1">
      <alignment horizontal="right" vertical="top" wrapText="1"/>
    </xf>
    <xf numFmtId="4" fontId="50" fillId="35" borderId="13" xfId="931" applyNumberFormat="1" applyFont="1" applyFill="1" applyBorder="1" applyAlignment="1">
      <alignment horizontal="right" vertical="top" wrapText="1"/>
    </xf>
    <xf numFmtId="0" fontId="50" fillId="35" borderId="12" xfId="975" applyFont="1" applyFill="1" applyBorder="1" applyAlignment="1">
      <alignment horizontal="right" vertical="top"/>
    </xf>
    <xf numFmtId="0" fontId="50" fillId="37" borderId="12" xfId="975" applyFont="1" applyFill="1" applyBorder="1" applyAlignment="1">
      <alignment horizontal="right" vertical="top"/>
    </xf>
    <xf numFmtId="0" fontId="54" fillId="0" borderId="0" xfId="931" applyFont="1"/>
    <xf numFmtId="0" fontId="54" fillId="0" borderId="0" xfId="931" applyFont="1" applyBorder="1"/>
    <xf numFmtId="4" fontId="55" fillId="0" borderId="0" xfId="721" applyNumberFormat="1" applyFont="1" applyBorder="1" applyAlignment="1" applyProtection="1">
      <alignment horizontal="right" vertical="center" shrinkToFit="1"/>
    </xf>
    <xf numFmtId="4" fontId="50" fillId="0" borderId="0" xfId="931" applyNumberFormat="1" applyFont="1" applyFill="1" applyProtection="1">
      <protection locked="0"/>
    </xf>
    <xf numFmtId="0" fontId="50" fillId="0" borderId="0" xfId="931" applyFont="1" applyProtection="1">
      <protection locked="0"/>
    </xf>
    <xf numFmtId="0" fontId="29" fillId="0" borderId="5" xfId="931" applyFont="1" applyFill="1" applyBorder="1" applyAlignment="1">
      <alignment horizontal="center" vertical="center" wrapText="1"/>
    </xf>
    <xf numFmtId="0" fontId="29" fillId="0" borderId="4" xfId="931" applyFont="1" applyFill="1" applyBorder="1" applyAlignment="1">
      <alignment horizontal="center" vertical="center" wrapText="1"/>
    </xf>
    <xf numFmtId="0" fontId="29" fillId="0" borderId="1" xfId="931" applyFont="1" applyFill="1" applyBorder="1" applyAlignment="1">
      <alignment vertical="center" wrapText="1"/>
    </xf>
    <xf numFmtId="0" fontId="29" fillId="0" borderId="3" xfId="931" applyFont="1" applyFill="1" applyBorder="1" applyAlignment="1">
      <alignment vertical="center" wrapText="1"/>
    </xf>
    <xf numFmtId="4" fontId="28" fillId="0" borderId="3" xfId="782" applyNumberFormat="1" applyFont="1" applyFill="1" applyBorder="1" applyProtection="1">
      <alignment horizontal="right" vertical="top" shrinkToFit="1"/>
    </xf>
    <xf numFmtId="0" fontId="56" fillId="0" borderId="1" xfId="0" applyFont="1" applyFill="1" applyBorder="1" applyAlignment="1">
      <alignment horizontal="left" vertical="center" wrapText="1"/>
    </xf>
    <xf numFmtId="0" fontId="56"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56" fillId="0" borderId="1" xfId="0" applyNumberFormat="1" applyFont="1" applyFill="1" applyBorder="1" applyAlignment="1">
      <alignment horizontal="right" vertical="center" wrapText="1"/>
    </xf>
    <xf numFmtId="0" fontId="56" fillId="0" borderId="1" xfId="0" applyFont="1" applyFill="1" applyBorder="1" applyAlignment="1">
      <alignment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righ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49" fillId="0" borderId="1" xfId="0" applyFont="1" applyFill="1" applyBorder="1" applyAlignment="1">
      <alignment vertical="top" wrapText="1"/>
    </xf>
    <xf numFmtId="4" fontId="28" fillId="0" borderId="1" xfId="0" applyNumberFormat="1" applyFont="1" applyFill="1" applyBorder="1" applyAlignment="1">
      <alignment horizontal="right" vertical="center" wrapText="1"/>
    </xf>
    <xf numFmtId="0" fontId="28" fillId="0" borderId="1" xfId="0" applyFont="1" applyFill="1" applyBorder="1" applyAlignment="1">
      <alignment vertical="top"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top" wrapText="1"/>
    </xf>
    <xf numFmtId="4" fontId="29" fillId="0" borderId="1" xfId="0" applyNumberFormat="1" applyFont="1" applyFill="1" applyBorder="1" applyAlignment="1">
      <alignment horizontal="right" vertical="center" wrapText="1"/>
    </xf>
    <xf numFmtId="4" fontId="11" fillId="0" borderId="0" xfId="931" applyNumberFormat="1" applyBorder="1" applyAlignment="1">
      <alignment vertical="top"/>
    </xf>
    <xf numFmtId="9" fontId="31" fillId="0" borderId="0" xfId="993" applyFont="1" applyBorder="1" applyAlignment="1" applyProtection="1">
      <alignment horizontal="right" vertical="top" shrinkToFit="1"/>
    </xf>
    <xf numFmtId="0" fontId="29" fillId="0" borderId="2" xfId="931" applyFont="1" applyFill="1" applyBorder="1" applyAlignment="1">
      <alignment horizontal="center" vertical="center" wrapText="1"/>
    </xf>
    <xf numFmtId="0" fontId="29" fillId="0" borderId="1" xfId="931" applyFont="1" applyFill="1" applyBorder="1" applyAlignment="1">
      <alignment vertical="center" wrapText="1"/>
    </xf>
    <xf numFmtId="0" fontId="44" fillId="0" borderId="1" xfId="0" applyFont="1" applyFill="1" applyBorder="1" applyAlignment="1">
      <alignment vertical="top" wrapText="1"/>
    </xf>
    <xf numFmtId="4" fontId="56" fillId="0" borderId="1" xfId="931" applyNumberFormat="1" applyFont="1" applyFill="1" applyBorder="1" applyAlignment="1">
      <alignment horizontal="right" vertical="center" wrapText="1"/>
    </xf>
    <xf numFmtId="4" fontId="56" fillId="0" borderId="4" xfId="931" applyNumberFormat="1" applyFont="1" applyFill="1" applyBorder="1" applyAlignment="1">
      <alignment horizontal="right" vertical="center" wrapText="1"/>
    </xf>
    <xf numFmtId="4" fontId="7" fillId="0" borderId="1" xfId="931" applyNumberFormat="1" applyFont="1" applyFill="1" applyBorder="1" applyAlignment="1">
      <alignment horizontal="right" vertical="center" wrapText="1"/>
    </xf>
    <xf numFmtId="4" fontId="7" fillId="0" borderId="4" xfId="931" applyNumberFormat="1" applyFont="1" applyFill="1" applyBorder="1" applyAlignment="1">
      <alignment horizontal="right" vertical="center" wrapText="1"/>
    </xf>
    <xf numFmtId="4" fontId="7" fillId="0" borderId="3" xfId="931" applyNumberFormat="1" applyFont="1" applyFill="1" applyBorder="1" applyAlignment="1">
      <alignment horizontal="right" vertical="center" wrapText="1"/>
    </xf>
    <xf numFmtId="4" fontId="56" fillId="0" borderId="3" xfId="931" applyNumberFormat="1" applyFont="1" applyFill="1" applyBorder="1" applyAlignment="1">
      <alignment horizontal="right" vertical="center" wrapText="1"/>
    </xf>
    <xf numFmtId="0" fontId="57" fillId="0" borderId="1" xfId="0" applyFont="1" applyFill="1" applyBorder="1" applyAlignment="1">
      <alignment horizontal="left" vertical="center" wrapText="1"/>
    </xf>
    <xf numFmtId="0" fontId="57" fillId="0" borderId="1" xfId="0" applyFont="1" applyFill="1" applyBorder="1" applyAlignment="1">
      <alignment horizontal="center" vertical="center" wrapText="1"/>
    </xf>
    <xf numFmtId="4" fontId="57" fillId="0" borderId="1" xfId="0" applyNumberFormat="1" applyFont="1" applyFill="1" applyBorder="1" applyAlignment="1">
      <alignment horizontal="right" vertical="center" wrapText="1"/>
    </xf>
    <xf numFmtId="0" fontId="57" fillId="0" borderId="1" xfId="0" applyFont="1" applyFill="1" applyBorder="1" applyAlignment="1">
      <alignment vertical="top" wrapText="1"/>
    </xf>
    <xf numFmtId="0" fontId="58" fillId="0" borderId="1" xfId="0" applyFont="1" applyFill="1" applyBorder="1" applyAlignment="1">
      <alignment horizontal="left" vertical="center" wrapText="1"/>
    </xf>
    <xf numFmtId="0" fontId="58" fillId="0" borderId="1" xfId="0" applyFont="1" applyFill="1" applyBorder="1" applyAlignment="1">
      <alignment horizontal="center" vertical="center" wrapText="1"/>
    </xf>
    <xf numFmtId="0" fontId="58" fillId="0" borderId="1" xfId="0" applyFont="1" applyFill="1" applyBorder="1" applyAlignment="1">
      <alignment vertical="top" wrapText="1"/>
    </xf>
    <xf numFmtId="4" fontId="58" fillId="0" borderId="1" xfId="0" applyNumberFormat="1" applyFont="1" applyFill="1" applyBorder="1" applyAlignment="1">
      <alignment horizontal="right" vertical="center" wrapText="1"/>
    </xf>
    <xf numFmtId="4" fontId="29" fillId="0" borderId="2" xfId="931" applyNumberFormat="1" applyFont="1" applyFill="1" applyBorder="1" applyAlignment="1">
      <alignment horizontal="right" vertical="center" wrapText="1"/>
    </xf>
    <xf numFmtId="4" fontId="29" fillId="0" borderId="71" xfId="931" applyNumberFormat="1" applyFont="1" applyFill="1" applyBorder="1" applyAlignment="1">
      <alignment horizontal="right" vertical="center" wrapText="1"/>
    </xf>
    <xf numFmtId="0" fontId="29" fillId="0" borderId="67" xfId="931" applyFont="1" applyFill="1" applyBorder="1" applyAlignment="1">
      <alignment horizontal="center" vertical="center" wrapText="1"/>
    </xf>
    <xf numFmtId="4" fontId="29" fillId="0" borderId="67" xfId="931" applyNumberFormat="1" applyFont="1" applyFill="1" applyBorder="1" applyAlignment="1">
      <alignment horizontal="right" vertical="center" wrapText="1"/>
    </xf>
    <xf numFmtId="4" fontId="41" fillId="0" borderId="4" xfId="931" applyNumberFormat="1" applyFont="1" applyBorder="1"/>
    <xf numFmtId="166" fontId="28" fillId="0" borderId="4" xfId="931" applyNumberFormat="1" applyFont="1" applyFill="1" applyBorder="1" applyAlignment="1">
      <alignment horizontal="right" vertical="center" wrapText="1"/>
    </xf>
    <xf numFmtId="0" fontId="53" fillId="0" borderId="4" xfId="683" applyNumberFormat="1" applyFont="1" applyFill="1" applyBorder="1" applyAlignment="1" applyProtection="1">
      <alignment horizontal="left" vertical="top" wrapText="1"/>
    </xf>
    <xf numFmtId="0" fontId="50" fillId="0" borderId="0" xfId="990" applyFont="1" applyFill="1" applyAlignment="1">
      <alignment horizontal="left" vertical="top" wrapText="1"/>
    </xf>
    <xf numFmtId="0" fontId="51" fillId="0" borderId="0" xfId="931" applyFont="1" applyFill="1" applyAlignment="1" applyProtection="1">
      <alignment horizontal="center" vertical="center"/>
      <protection locked="0"/>
    </xf>
    <xf numFmtId="49" fontId="50" fillId="0" borderId="69" xfId="990" applyNumberFormat="1" applyFont="1" applyFill="1" applyBorder="1" applyAlignment="1">
      <alignment horizontal="center" vertical="center" wrapText="1" shrinkToFit="1"/>
    </xf>
    <xf numFmtId="49" fontId="50" fillId="0" borderId="70" xfId="990" applyNumberFormat="1" applyFont="1" applyFill="1" applyBorder="1" applyAlignment="1">
      <alignment horizontal="center" vertical="center" wrapText="1" shrinkToFit="1"/>
    </xf>
    <xf numFmtId="49" fontId="50" fillId="0" borderId="14" xfId="990" applyNumberFormat="1" applyFont="1" applyFill="1" applyBorder="1" applyAlignment="1">
      <alignment horizontal="center" vertical="center" wrapText="1" shrinkToFit="1"/>
    </xf>
    <xf numFmtId="0" fontId="40" fillId="0" borderId="0" xfId="969" applyNumberFormat="1" applyFont="1" applyFill="1" applyAlignment="1" applyProtection="1">
      <alignment horizontal="center" vertical="center" wrapText="1"/>
    </xf>
    <xf numFmtId="0" fontId="40" fillId="0" borderId="0" xfId="969" applyFont="1" applyFill="1" applyAlignment="1">
      <alignment horizontal="center" vertical="center" wrapText="1"/>
    </xf>
    <xf numFmtId="0" fontId="29" fillId="0" borderId="0" xfId="971" applyFont="1" applyFill="1" applyAlignment="1">
      <alignment horizontal="left" vertical="center" wrapText="1"/>
    </xf>
    <xf numFmtId="0" fontId="29" fillId="0" borderId="37" xfId="965" applyNumberFormat="1" applyFont="1" applyFill="1" applyBorder="1" applyProtection="1">
      <alignment horizontal="center" vertical="center" wrapText="1"/>
    </xf>
    <xf numFmtId="0" fontId="29" fillId="0" borderId="37" xfId="965" applyFont="1" applyFill="1" applyBorder="1">
      <alignment horizontal="center" vertical="center" wrapText="1"/>
    </xf>
    <xf numFmtId="0" fontId="29" fillId="0" borderId="1" xfId="965" applyNumberFormat="1" applyFont="1" applyFill="1" applyProtection="1">
      <alignment horizontal="center" vertical="center" wrapText="1"/>
    </xf>
    <xf numFmtId="0" fontId="29" fillId="0" borderId="1" xfId="965" applyFont="1" applyFill="1">
      <alignment horizontal="center" vertical="center" wrapText="1"/>
    </xf>
    <xf numFmtId="0" fontId="29" fillId="0" borderId="4" xfId="966" applyNumberFormat="1" applyFont="1" applyBorder="1" applyProtection="1">
      <alignment horizontal="center" vertical="center" wrapText="1"/>
    </xf>
    <xf numFmtId="0" fontId="29" fillId="0" borderId="4" xfId="966" applyFont="1" applyBorder="1" applyProtection="1">
      <alignment horizontal="center" vertical="center" wrapText="1"/>
      <protection locked="0"/>
    </xf>
    <xf numFmtId="0" fontId="29" fillId="36" borderId="4" xfId="971" applyFont="1" applyFill="1" applyBorder="1" applyAlignment="1">
      <alignment horizontal="center" vertical="center" wrapText="1"/>
    </xf>
    <xf numFmtId="0" fontId="29" fillId="0" borderId="4" xfId="972" applyNumberFormat="1" applyFont="1" applyFill="1" applyBorder="1" applyAlignment="1" applyProtection="1">
      <alignment horizontal="center" vertical="center" wrapText="1"/>
    </xf>
    <xf numFmtId="0" fontId="29" fillId="0" borderId="4" xfId="971" applyFont="1" applyFill="1" applyBorder="1" applyAlignment="1">
      <alignment horizontal="center" vertical="center" wrapText="1"/>
    </xf>
    <xf numFmtId="0" fontId="28" fillId="0" borderId="0" xfId="969" applyNumberFormat="1" applyFont="1" applyFill="1" applyAlignment="1" applyProtection="1">
      <alignment horizontal="center" vertical="center" wrapText="1"/>
    </xf>
    <xf numFmtId="0" fontId="28" fillId="0" borderId="0" xfId="969" applyFont="1" applyFill="1" applyAlignment="1">
      <alignment horizontal="center" vertical="center" wrapText="1"/>
    </xf>
    <xf numFmtId="0" fontId="29" fillId="0" borderId="0" xfId="967" applyNumberFormat="1" applyFont="1" applyFill="1" applyProtection="1">
      <alignment horizontal="right"/>
    </xf>
    <xf numFmtId="0" fontId="29" fillId="0" borderId="0" xfId="967" applyFont="1" applyFill="1">
      <alignment horizontal="right"/>
    </xf>
    <xf numFmtId="0" fontId="40" fillId="0" borderId="0" xfId="991" applyNumberFormat="1" applyFont="1" applyAlignment="1" applyProtection="1">
      <alignment horizontal="center" vertical="center" wrapText="1"/>
    </xf>
    <xf numFmtId="0" fontId="40" fillId="0" borderId="0" xfId="991" applyFont="1" applyAlignment="1">
      <alignment horizontal="center" vertical="center" wrapText="1"/>
    </xf>
    <xf numFmtId="0" fontId="29" fillId="0" borderId="0" xfId="931" applyFont="1" applyFill="1" applyAlignment="1">
      <alignment horizontal="right" vertical="top" wrapText="1"/>
    </xf>
    <xf numFmtId="0" fontId="29" fillId="0" borderId="2" xfId="931" applyFont="1" applyFill="1" applyBorder="1" applyAlignment="1">
      <alignment horizontal="center" vertical="center" wrapText="1"/>
    </xf>
    <xf numFmtId="0" fontId="29" fillId="0" borderId="5" xfId="931" applyFont="1" applyFill="1" applyBorder="1" applyAlignment="1">
      <alignment horizontal="center" vertical="center" wrapText="1"/>
    </xf>
    <xf numFmtId="0" fontId="29" fillId="0" borderId="2" xfId="992" applyNumberFormat="1" applyFont="1" applyFill="1" applyBorder="1" applyAlignment="1" applyProtection="1">
      <alignment horizontal="center" vertical="center" wrapText="1"/>
    </xf>
    <xf numFmtId="0" fontId="29" fillId="0" borderId="5" xfId="992" applyNumberFormat="1" applyFont="1" applyFill="1" applyBorder="1" applyAlignment="1" applyProtection="1">
      <alignment horizontal="center" vertical="center" wrapText="1"/>
    </xf>
    <xf numFmtId="0" fontId="29" fillId="0" borderId="73" xfId="992" applyNumberFormat="1" applyFont="1" applyFill="1" applyBorder="1" applyAlignment="1" applyProtection="1">
      <alignment horizontal="center" vertical="center" wrapText="1"/>
    </xf>
    <xf numFmtId="0" fontId="29" fillId="0" borderId="74" xfId="992" applyNumberFormat="1" applyFont="1" applyFill="1" applyBorder="1" applyAlignment="1" applyProtection="1">
      <alignment horizontal="center" vertical="center" wrapText="1"/>
    </xf>
    <xf numFmtId="0" fontId="29" fillId="0" borderId="4" xfId="931" applyFont="1" applyFill="1" applyBorder="1" applyAlignment="1">
      <alignment horizontal="center" vertical="center" wrapText="1"/>
    </xf>
    <xf numFmtId="0" fontId="29" fillId="0" borderId="1" xfId="931" applyFont="1" applyFill="1" applyBorder="1" applyAlignment="1">
      <alignment vertical="center" wrapText="1"/>
    </xf>
    <xf numFmtId="0" fontId="29" fillId="0" borderId="3" xfId="931" applyFont="1" applyFill="1" applyBorder="1" applyAlignment="1">
      <alignment vertical="center" wrapText="1"/>
    </xf>
    <xf numFmtId="0" fontId="45" fillId="0" borderId="12" xfId="931" applyFont="1" applyFill="1" applyBorder="1" applyAlignment="1">
      <alignment horizontal="center" vertical="center" wrapText="1"/>
    </xf>
    <xf numFmtId="0" fontId="45" fillId="0" borderId="13" xfId="931" applyFont="1" applyFill="1" applyBorder="1" applyAlignment="1">
      <alignment horizontal="center" vertical="center" wrapText="1"/>
    </xf>
    <xf numFmtId="0" fontId="41" fillId="0" borderId="0" xfId="973" applyFont="1" applyBorder="1" applyAlignment="1">
      <alignment horizontal="left"/>
    </xf>
    <xf numFmtId="0" fontId="45" fillId="0" borderId="0" xfId="973" applyFont="1" applyFill="1" applyAlignment="1">
      <alignment horizontal="center" vertical="center" wrapText="1"/>
    </xf>
  </cellXfs>
  <cellStyles count="994">
    <cellStyle name="20% - Акцент1 2" xfId="74"/>
    <cellStyle name="20% - Акцент1 2 2" xfId="976"/>
    <cellStyle name="20% - Акцент2 2" xfId="75"/>
    <cellStyle name="20% - Акцент2 2 2" xfId="977"/>
    <cellStyle name="20% - Акцент3 2" xfId="76"/>
    <cellStyle name="20% - Акцент3 2 2" xfId="978"/>
    <cellStyle name="20% - Акцент4 2" xfId="77"/>
    <cellStyle name="20% - Акцент4 2 2" xfId="979"/>
    <cellStyle name="20% - Акцент5 2" xfId="78"/>
    <cellStyle name="20% - Акцент5 2 2" xfId="980"/>
    <cellStyle name="20% - Акцент6 2" xfId="79"/>
    <cellStyle name="20% - Акцент6 2 2" xfId="981"/>
    <cellStyle name="40% - Акцент1 2" xfId="80"/>
    <cellStyle name="40% - Акцент1 2 2" xfId="982"/>
    <cellStyle name="40% - Акцент2 2" xfId="81"/>
    <cellStyle name="40% - Акцент2 2 2" xfId="983"/>
    <cellStyle name="40% - Акцент3 2" xfId="82"/>
    <cellStyle name="40% - Акцент3 2 2" xfId="984"/>
    <cellStyle name="40% - Акцент4 2" xfId="83"/>
    <cellStyle name="40% - Акцент4 2 2" xfId="985"/>
    <cellStyle name="40% - Акцент5 2" xfId="84"/>
    <cellStyle name="40% - Акцент5 2 2" xfId="986"/>
    <cellStyle name="40% - Акцент6 2" xfId="85"/>
    <cellStyle name="40% - Акцент6 2 2" xfId="987"/>
    <cellStyle name="60% - Акцент1 2" xfId="86"/>
    <cellStyle name="60% - Акцент2 2" xfId="87"/>
    <cellStyle name="60% - Акцент3 2" xfId="88"/>
    <cellStyle name="60% - Акцент4 2" xfId="89"/>
    <cellStyle name="60% - Акцент5 2" xfId="90"/>
    <cellStyle name="60% - Акцент6 2" xfId="91"/>
    <cellStyle name="br" xfId="4"/>
    <cellStyle name="br 2" xfId="5"/>
    <cellStyle name="br 3" xfId="960"/>
    <cellStyle name="col" xfId="6"/>
    <cellStyle name="col 2" xfId="7"/>
    <cellStyle name="col 3" xfId="959"/>
    <cellStyle name="style0" xfId="8"/>
    <cellStyle name="style0 2" xfId="9"/>
    <cellStyle name="style0 2 2" xfId="93"/>
    <cellStyle name="style0 3" xfId="94"/>
    <cellStyle name="style0 4" xfId="95"/>
    <cellStyle name="style0 5" xfId="92"/>
    <cellStyle name="td" xfId="10"/>
    <cellStyle name="td 2" xfId="11"/>
    <cellStyle name="td 2 2" xfId="97"/>
    <cellStyle name="td 3" xfId="98"/>
    <cellStyle name="td 4" xfId="99"/>
    <cellStyle name="td 5" xfId="96"/>
    <cellStyle name="tr" xfId="12"/>
    <cellStyle name="tr 2" xfId="13"/>
    <cellStyle name="tr 3" xfId="958"/>
    <cellStyle name="xl100" xfId="100"/>
    <cellStyle name="xl100 2" xfId="101"/>
    <cellStyle name="xl100 3" xfId="102"/>
    <cellStyle name="xl100 4" xfId="103"/>
    <cellStyle name="xl100 5" xfId="104"/>
    <cellStyle name="xl101" xfId="105"/>
    <cellStyle name="xl101 2" xfId="106"/>
    <cellStyle name="xl101 3" xfId="107"/>
    <cellStyle name="xl101 4" xfId="108"/>
    <cellStyle name="xl101 5" xfId="109"/>
    <cellStyle name="xl102" xfId="110"/>
    <cellStyle name="xl102 2" xfId="111"/>
    <cellStyle name="xl102 3" xfId="112"/>
    <cellStyle name="xl102 4" xfId="113"/>
    <cellStyle name="xl102 5" xfId="114"/>
    <cellStyle name="xl103" xfId="115"/>
    <cellStyle name="xl103 2" xfId="116"/>
    <cellStyle name="xl103 3" xfId="117"/>
    <cellStyle name="xl103 4" xfId="118"/>
    <cellStyle name="xl103 5" xfId="119"/>
    <cellStyle name="xl104" xfId="120"/>
    <cellStyle name="xl104 2" xfId="121"/>
    <cellStyle name="xl104 3" xfId="122"/>
    <cellStyle name="xl104 4" xfId="123"/>
    <cellStyle name="xl104 5" xfId="124"/>
    <cellStyle name="xl105" xfId="125"/>
    <cellStyle name="xl105 2" xfId="126"/>
    <cellStyle name="xl105 3" xfId="127"/>
    <cellStyle name="xl105 4" xfId="128"/>
    <cellStyle name="xl105 5" xfId="129"/>
    <cellStyle name="xl106" xfId="130"/>
    <cellStyle name="xl106 2" xfId="131"/>
    <cellStyle name="xl106 3" xfId="132"/>
    <cellStyle name="xl106 4" xfId="133"/>
    <cellStyle name="xl106 5" xfId="134"/>
    <cellStyle name="xl107" xfId="135"/>
    <cellStyle name="xl107 2" xfId="136"/>
    <cellStyle name="xl107 3" xfId="137"/>
    <cellStyle name="xl107 4" xfId="138"/>
    <cellStyle name="xl107 5" xfId="139"/>
    <cellStyle name="xl108" xfId="140"/>
    <cellStyle name="xl108 2" xfId="141"/>
    <cellStyle name="xl108 3" xfId="142"/>
    <cellStyle name="xl108 4" xfId="143"/>
    <cellStyle name="xl108 5" xfId="144"/>
    <cellStyle name="xl109" xfId="145"/>
    <cellStyle name="xl109 2" xfId="146"/>
    <cellStyle name="xl109 3" xfId="147"/>
    <cellStyle name="xl109 4" xfId="148"/>
    <cellStyle name="xl109 5" xfId="149"/>
    <cellStyle name="xl110" xfId="150"/>
    <cellStyle name="xl110 2" xfId="151"/>
    <cellStyle name="xl110 3" xfId="152"/>
    <cellStyle name="xl110 4" xfId="153"/>
    <cellStyle name="xl110 5" xfId="154"/>
    <cellStyle name="xl111" xfId="155"/>
    <cellStyle name="xl111 2" xfId="156"/>
    <cellStyle name="xl111 3" xfId="157"/>
    <cellStyle name="xl111 4" xfId="158"/>
    <cellStyle name="xl111 5" xfId="159"/>
    <cellStyle name="xl112" xfId="160"/>
    <cellStyle name="xl112 2" xfId="161"/>
    <cellStyle name="xl112 3" xfId="162"/>
    <cellStyle name="xl112 4" xfId="163"/>
    <cellStyle name="xl112 5" xfId="164"/>
    <cellStyle name="xl113" xfId="165"/>
    <cellStyle name="xl113 2" xfId="166"/>
    <cellStyle name="xl113 3" xfId="167"/>
    <cellStyle name="xl113 4" xfId="168"/>
    <cellStyle name="xl113 5" xfId="169"/>
    <cellStyle name="xl114" xfId="170"/>
    <cellStyle name="xl114 2" xfId="171"/>
    <cellStyle name="xl114 3" xfId="172"/>
    <cellStyle name="xl114 4" xfId="173"/>
    <cellStyle name="xl114 5" xfId="174"/>
    <cellStyle name="xl115" xfId="175"/>
    <cellStyle name="xl115 2" xfId="176"/>
    <cellStyle name="xl115 3" xfId="177"/>
    <cellStyle name="xl115 4" xfId="178"/>
    <cellStyle name="xl115 5" xfId="179"/>
    <cellStyle name="xl116" xfId="180"/>
    <cellStyle name="xl116 2" xfId="181"/>
    <cellStyle name="xl116 3" xfId="182"/>
    <cellStyle name="xl116 4" xfId="183"/>
    <cellStyle name="xl116 5" xfId="184"/>
    <cellStyle name="xl117" xfId="185"/>
    <cellStyle name="xl117 2" xfId="186"/>
    <cellStyle name="xl117 3" xfId="187"/>
    <cellStyle name="xl117 4" xfId="188"/>
    <cellStyle name="xl117 5" xfId="189"/>
    <cellStyle name="xl118" xfId="190"/>
    <cellStyle name="xl118 2" xfId="191"/>
    <cellStyle name="xl118 3" xfId="192"/>
    <cellStyle name="xl118 4" xfId="193"/>
    <cellStyle name="xl118 5" xfId="194"/>
    <cellStyle name="xl119" xfId="195"/>
    <cellStyle name="xl119 2" xfId="196"/>
    <cellStyle name="xl119 3" xfId="197"/>
    <cellStyle name="xl119 4" xfId="198"/>
    <cellStyle name="xl119 5" xfId="199"/>
    <cellStyle name="xl120" xfId="200"/>
    <cellStyle name="xl120 2" xfId="201"/>
    <cellStyle name="xl120 3" xfId="202"/>
    <cellStyle name="xl120 4" xfId="203"/>
    <cellStyle name="xl120 5" xfId="204"/>
    <cellStyle name="xl121" xfId="205"/>
    <cellStyle name="xl121 2" xfId="206"/>
    <cellStyle name="xl121 3" xfId="207"/>
    <cellStyle name="xl121 4" xfId="208"/>
    <cellStyle name="xl121 5" xfId="209"/>
    <cellStyle name="xl122" xfId="210"/>
    <cellStyle name="xl122 2" xfId="211"/>
    <cellStyle name="xl122 3" xfId="212"/>
    <cellStyle name="xl122 4" xfId="213"/>
    <cellStyle name="xl122 5" xfId="214"/>
    <cellStyle name="xl123" xfId="215"/>
    <cellStyle name="xl123 2" xfId="216"/>
    <cellStyle name="xl123 3" xfId="217"/>
    <cellStyle name="xl123 4" xfId="218"/>
    <cellStyle name="xl123 5" xfId="219"/>
    <cellStyle name="xl124" xfId="220"/>
    <cellStyle name="xl124 2" xfId="221"/>
    <cellStyle name="xl124 3" xfId="222"/>
    <cellStyle name="xl124 4" xfId="223"/>
    <cellStyle name="xl124 5" xfId="224"/>
    <cellStyle name="xl125" xfId="225"/>
    <cellStyle name="xl125 2" xfId="226"/>
    <cellStyle name="xl125 3" xfId="227"/>
    <cellStyle name="xl125 4" xfId="228"/>
    <cellStyle name="xl125 5" xfId="229"/>
    <cellStyle name="xl126" xfId="230"/>
    <cellStyle name="xl126 2" xfId="231"/>
    <cellStyle name="xl126 3" xfId="232"/>
    <cellStyle name="xl126 4" xfId="233"/>
    <cellStyle name="xl126 5" xfId="234"/>
    <cellStyle name="xl127" xfId="235"/>
    <cellStyle name="xl127 2" xfId="236"/>
    <cellStyle name="xl127 3" xfId="237"/>
    <cellStyle name="xl127 4" xfId="238"/>
    <cellStyle name="xl127 5" xfId="239"/>
    <cellStyle name="xl128" xfId="240"/>
    <cellStyle name="xl128 2" xfId="241"/>
    <cellStyle name="xl128 3" xfId="242"/>
    <cellStyle name="xl128 4" xfId="243"/>
    <cellStyle name="xl128 5" xfId="244"/>
    <cellStyle name="xl129" xfId="245"/>
    <cellStyle name="xl129 2" xfId="246"/>
    <cellStyle name="xl129 3" xfId="247"/>
    <cellStyle name="xl129 4" xfId="248"/>
    <cellStyle name="xl129 5" xfId="249"/>
    <cellStyle name="xl130" xfId="250"/>
    <cellStyle name="xl130 2" xfId="251"/>
    <cellStyle name="xl130 3" xfId="252"/>
    <cellStyle name="xl130 4" xfId="253"/>
    <cellStyle name="xl130 5" xfId="254"/>
    <cellStyle name="xl131" xfId="255"/>
    <cellStyle name="xl131 2" xfId="256"/>
    <cellStyle name="xl131 3" xfId="257"/>
    <cellStyle name="xl131 4" xfId="258"/>
    <cellStyle name="xl131 5" xfId="259"/>
    <cellStyle name="xl132" xfId="260"/>
    <cellStyle name="xl132 2" xfId="261"/>
    <cellStyle name="xl132 3" xfId="262"/>
    <cellStyle name="xl132 4" xfId="263"/>
    <cellStyle name="xl132 5" xfId="264"/>
    <cellStyle name="xl133" xfId="265"/>
    <cellStyle name="xl133 2" xfId="266"/>
    <cellStyle name="xl133 3" xfId="267"/>
    <cellStyle name="xl133 4" xfId="268"/>
    <cellStyle name="xl133 5" xfId="269"/>
    <cellStyle name="xl134" xfId="270"/>
    <cellStyle name="xl134 2" xfId="271"/>
    <cellStyle name="xl134 3" xfId="272"/>
    <cellStyle name="xl134 4" xfId="273"/>
    <cellStyle name="xl134 5" xfId="274"/>
    <cellStyle name="xl135" xfId="275"/>
    <cellStyle name="xl135 2" xfId="276"/>
    <cellStyle name="xl135 3" xfId="277"/>
    <cellStyle name="xl135 4" xfId="278"/>
    <cellStyle name="xl135 5" xfId="279"/>
    <cellStyle name="xl136" xfId="280"/>
    <cellStyle name="xl136 2" xfId="281"/>
    <cellStyle name="xl136 3" xfId="282"/>
    <cellStyle name="xl136 4" xfId="283"/>
    <cellStyle name="xl136 5" xfId="284"/>
    <cellStyle name="xl137" xfId="285"/>
    <cellStyle name="xl137 2" xfId="286"/>
    <cellStyle name="xl137 3" xfId="287"/>
    <cellStyle name="xl137 4" xfId="288"/>
    <cellStyle name="xl137 5" xfId="289"/>
    <cellStyle name="xl138" xfId="290"/>
    <cellStyle name="xl138 2" xfId="291"/>
    <cellStyle name="xl138 3" xfId="292"/>
    <cellStyle name="xl138 4" xfId="293"/>
    <cellStyle name="xl138 5" xfId="294"/>
    <cellStyle name="xl139" xfId="295"/>
    <cellStyle name="xl139 2" xfId="296"/>
    <cellStyle name="xl139 3" xfId="297"/>
    <cellStyle name="xl139 4" xfId="298"/>
    <cellStyle name="xl139 5" xfId="299"/>
    <cellStyle name="xl140" xfId="300"/>
    <cellStyle name="xl140 2" xfId="301"/>
    <cellStyle name="xl140 3" xfId="302"/>
    <cellStyle name="xl140 4" xfId="303"/>
    <cellStyle name="xl140 5" xfId="304"/>
    <cellStyle name="xl141" xfId="305"/>
    <cellStyle name="xl141 2" xfId="306"/>
    <cellStyle name="xl141 3" xfId="307"/>
    <cellStyle name="xl141 4" xfId="308"/>
    <cellStyle name="xl141 5" xfId="309"/>
    <cellStyle name="xl142" xfId="310"/>
    <cellStyle name="xl142 2" xfId="311"/>
    <cellStyle name="xl142 3" xfId="312"/>
    <cellStyle name="xl142 4" xfId="313"/>
    <cellStyle name="xl142 5" xfId="314"/>
    <cellStyle name="xl143" xfId="315"/>
    <cellStyle name="xl143 2" xfId="316"/>
    <cellStyle name="xl143 3" xfId="317"/>
    <cellStyle name="xl143 4" xfId="318"/>
    <cellStyle name="xl143 5" xfId="319"/>
    <cellStyle name="xl144" xfId="320"/>
    <cellStyle name="xl144 2" xfId="321"/>
    <cellStyle name="xl144 3" xfId="322"/>
    <cellStyle name="xl144 4" xfId="323"/>
    <cellStyle name="xl144 5" xfId="324"/>
    <cellStyle name="xl145" xfId="325"/>
    <cellStyle name="xl145 2" xfId="326"/>
    <cellStyle name="xl145 3" xfId="327"/>
    <cellStyle name="xl145 4" xfId="328"/>
    <cellStyle name="xl145 5" xfId="329"/>
    <cellStyle name="xl146" xfId="330"/>
    <cellStyle name="xl146 2" xfId="331"/>
    <cellStyle name="xl146 3" xfId="332"/>
    <cellStyle name="xl146 4" xfId="333"/>
    <cellStyle name="xl146 5" xfId="334"/>
    <cellStyle name="xl147" xfId="335"/>
    <cellStyle name="xl147 2" xfId="336"/>
    <cellStyle name="xl147 3" xfId="337"/>
    <cellStyle name="xl147 4" xfId="338"/>
    <cellStyle name="xl147 5" xfId="339"/>
    <cellStyle name="xl148" xfId="340"/>
    <cellStyle name="xl148 2" xfId="341"/>
    <cellStyle name="xl148 3" xfId="342"/>
    <cellStyle name="xl148 4" xfId="343"/>
    <cellStyle name="xl148 5" xfId="344"/>
    <cellStyle name="xl149" xfId="345"/>
    <cellStyle name="xl149 2" xfId="346"/>
    <cellStyle name="xl149 3" xfId="347"/>
    <cellStyle name="xl149 4" xfId="348"/>
    <cellStyle name="xl149 5" xfId="349"/>
    <cellStyle name="xl150" xfId="350"/>
    <cellStyle name="xl150 2" xfId="351"/>
    <cellStyle name="xl150 3" xfId="352"/>
    <cellStyle name="xl150 4" xfId="353"/>
    <cellStyle name="xl150 5" xfId="354"/>
    <cellStyle name="xl151" xfId="355"/>
    <cellStyle name="xl151 2" xfId="356"/>
    <cellStyle name="xl151 3" xfId="357"/>
    <cellStyle name="xl151 4" xfId="358"/>
    <cellStyle name="xl151 5" xfId="359"/>
    <cellStyle name="xl152" xfId="360"/>
    <cellStyle name="xl152 2" xfId="361"/>
    <cellStyle name="xl152 3" xfId="362"/>
    <cellStyle name="xl152 4" xfId="363"/>
    <cellStyle name="xl152 5" xfId="364"/>
    <cellStyle name="xl153" xfId="365"/>
    <cellStyle name="xl153 2" xfId="366"/>
    <cellStyle name="xl153 3" xfId="367"/>
    <cellStyle name="xl153 4" xfId="368"/>
    <cellStyle name="xl153 5" xfId="369"/>
    <cellStyle name="xl154" xfId="370"/>
    <cellStyle name="xl154 2" xfId="371"/>
    <cellStyle name="xl154 3" xfId="372"/>
    <cellStyle name="xl154 4" xfId="373"/>
    <cellStyle name="xl154 5" xfId="374"/>
    <cellStyle name="xl155" xfId="375"/>
    <cellStyle name="xl155 2" xfId="376"/>
    <cellStyle name="xl155 3" xfId="377"/>
    <cellStyle name="xl155 4" xfId="378"/>
    <cellStyle name="xl155 5" xfId="379"/>
    <cellStyle name="xl156" xfId="380"/>
    <cellStyle name="xl156 2" xfId="381"/>
    <cellStyle name="xl156 3" xfId="382"/>
    <cellStyle name="xl156 4" xfId="383"/>
    <cellStyle name="xl156 5" xfId="384"/>
    <cellStyle name="xl157" xfId="385"/>
    <cellStyle name="xl157 2" xfId="386"/>
    <cellStyle name="xl157 3" xfId="387"/>
    <cellStyle name="xl157 4" xfId="388"/>
    <cellStyle name="xl157 5" xfId="389"/>
    <cellStyle name="xl158" xfId="390"/>
    <cellStyle name="xl158 2" xfId="391"/>
    <cellStyle name="xl158 3" xfId="392"/>
    <cellStyle name="xl158 4" xfId="393"/>
    <cellStyle name="xl158 5" xfId="394"/>
    <cellStyle name="xl159" xfId="395"/>
    <cellStyle name="xl159 2" xfId="396"/>
    <cellStyle name="xl159 3" xfId="397"/>
    <cellStyle name="xl159 4" xfId="398"/>
    <cellStyle name="xl159 5" xfId="399"/>
    <cellStyle name="xl160" xfId="400"/>
    <cellStyle name="xl160 2" xfId="401"/>
    <cellStyle name="xl160 3" xfId="402"/>
    <cellStyle name="xl160 4" xfId="403"/>
    <cellStyle name="xl160 5" xfId="404"/>
    <cellStyle name="xl161" xfId="405"/>
    <cellStyle name="xl161 2" xfId="406"/>
    <cellStyle name="xl161 3" xfId="407"/>
    <cellStyle name="xl161 4" xfId="408"/>
    <cellStyle name="xl161 5" xfId="409"/>
    <cellStyle name="xl162" xfId="410"/>
    <cellStyle name="xl162 2" xfId="411"/>
    <cellStyle name="xl162 3" xfId="412"/>
    <cellStyle name="xl162 4" xfId="413"/>
    <cellStyle name="xl162 5" xfId="414"/>
    <cellStyle name="xl163" xfId="415"/>
    <cellStyle name="xl163 2" xfId="416"/>
    <cellStyle name="xl163 3" xfId="417"/>
    <cellStyle name="xl163 4" xfId="418"/>
    <cellStyle name="xl163 5" xfId="419"/>
    <cellStyle name="xl164" xfId="420"/>
    <cellStyle name="xl164 2" xfId="421"/>
    <cellStyle name="xl164 3" xfId="422"/>
    <cellStyle name="xl164 4" xfId="423"/>
    <cellStyle name="xl164 5" xfId="424"/>
    <cellStyle name="xl165" xfId="425"/>
    <cellStyle name="xl165 2" xfId="426"/>
    <cellStyle name="xl165 3" xfId="427"/>
    <cellStyle name="xl165 4" xfId="428"/>
    <cellStyle name="xl165 5" xfId="429"/>
    <cellStyle name="xl166" xfId="430"/>
    <cellStyle name="xl166 2" xfId="431"/>
    <cellStyle name="xl166 3" xfId="432"/>
    <cellStyle name="xl166 4" xfId="433"/>
    <cellStyle name="xl166 5" xfId="434"/>
    <cellStyle name="xl167" xfId="435"/>
    <cellStyle name="xl167 2" xfId="436"/>
    <cellStyle name="xl167 3" xfId="437"/>
    <cellStyle name="xl167 4" xfId="438"/>
    <cellStyle name="xl167 5" xfId="439"/>
    <cellStyle name="xl168" xfId="440"/>
    <cellStyle name="xl168 2" xfId="441"/>
    <cellStyle name="xl168 3" xfId="442"/>
    <cellStyle name="xl168 4" xfId="443"/>
    <cellStyle name="xl168 5" xfId="444"/>
    <cellStyle name="xl169" xfId="445"/>
    <cellStyle name="xl169 2" xfId="446"/>
    <cellStyle name="xl169 3" xfId="447"/>
    <cellStyle name="xl169 4" xfId="448"/>
    <cellStyle name="xl169 5" xfId="449"/>
    <cellStyle name="xl170" xfId="450"/>
    <cellStyle name="xl170 2" xfId="451"/>
    <cellStyle name="xl170 3" xfId="452"/>
    <cellStyle name="xl170 4" xfId="453"/>
    <cellStyle name="xl170 5" xfId="454"/>
    <cellStyle name="xl171" xfId="455"/>
    <cellStyle name="xl171 2" xfId="456"/>
    <cellStyle name="xl171 3" xfId="457"/>
    <cellStyle name="xl171 4" xfId="458"/>
    <cellStyle name="xl171 5" xfId="459"/>
    <cellStyle name="xl172" xfId="460"/>
    <cellStyle name="xl172 2" xfId="461"/>
    <cellStyle name="xl172 3" xfId="462"/>
    <cellStyle name="xl172 4" xfId="463"/>
    <cellStyle name="xl172 5" xfId="464"/>
    <cellStyle name="xl173" xfId="465"/>
    <cellStyle name="xl173 2" xfId="466"/>
    <cellStyle name="xl173 3" xfId="467"/>
    <cellStyle name="xl173 4" xfId="468"/>
    <cellStyle name="xl173 5" xfId="469"/>
    <cellStyle name="xl174" xfId="470"/>
    <cellStyle name="xl174 2" xfId="471"/>
    <cellStyle name="xl174 3" xfId="472"/>
    <cellStyle name="xl174 4" xfId="473"/>
    <cellStyle name="xl174 5" xfId="474"/>
    <cellStyle name="xl175" xfId="475"/>
    <cellStyle name="xl175 2" xfId="476"/>
    <cellStyle name="xl175 3" xfId="477"/>
    <cellStyle name="xl175 4" xfId="478"/>
    <cellStyle name="xl175 5" xfId="479"/>
    <cellStyle name="xl176" xfId="480"/>
    <cellStyle name="xl176 2" xfId="481"/>
    <cellStyle name="xl176 3" xfId="482"/>
    <cellStyle name="xl176 4" xfId="483"/>
    <cellStyle name="xl176 5" xfId="484"/>
    <cellStyle name="xl177" xfId="485"/>
    <cellStyle name="xl177 2" xfId="486"/>
    <cellStyle name="xl177 3" xfId="487"/>
    <cellStyle name="xl177 4" xfId="488"/>
    <cellStyle name="xl177 5" xfId="489"/>
    <cellStyle name="xl178" xfId="490"/>
    <cellStyle name="xl178 2" xfId="491"/>
    <cellStyle name="xl178 3" xfId="492"/>
    <cellStyle name="xl178 4" xfId="493"/>
    <cellStyle name="xl178 5" xfId="494"/>
    <cellStyle name="xl179" xfId="495"/>
    <cellStyle name="xl179 2" xfId="496"/>
    <cellStyle name="xl179 3" xfId="497"/>
    <cellStyle name="xl179 4" xfId="498"/>
    <cellStyle name="xl179 5" xfId="499"/>
    <cellStyle name="xl180" xfId="500"/>
    <cellStyle name="xl180 2" xfId="501"/>
    <cellStyle name="xl180 3" xfId="502"/>
    <cellStyle name="xl180 4" xfId="503"/>
    <cellStyle name="xl180 5" xfId="504"/>
    <cellStyle name="xl181" xfId="505"/>
    <cellStyle name="xl181 2" xfId="506"/>
    <cellStyle name="xl181 3" xfId="507"/>
    <cellStyle name="xl181 4" xfId="508"/>
    <cellStyle name="xl181 5" xfId="509"/>
    <cellStyle name="xl182" xfId="510"/>
    <cellStyle name="xl182 2" xfId="511"/>
    <cellStyle name="xl182 3" xfId="512"/>
    <cellStyle name="xl182 4" xfId="513"/>
    <cellStyle name="xl182 5" xfId="514"/>
    <cellStyle name="xl183" xfId="515"/>
    <cellStyle name="xl183 2" xfId="516"/>
    <cellStyle name="xl183 3" xfId="517"/>
    <cellStyle name="xl183 4" xfId="518"/>
    <cellStyle name="xl183 5" xfId="519"/>
    <cellStyle name="xl184" xfId="520"/>
    <cellStyle name="xl184 2" xfId="521"/>
    <cellStyle name="xl184 3" xfId="522"/>
    <cellStyle name="xl184 4" xfId="523"/>
    <cellStyle name="xl184 5" xfId="524"/>
    <cellStyle name="xl185" xfId="525"/>
    <cellStyle name="xl185 2" xfId="526"/>
    <cellStyle name="xl185 3" xfId="527"/>
    <cellStyle name="xl185 4" xfId="528"/>
    <cellStyle name="xl185 5" xfId="529"/>
    <cellStyle name="xl186" xfId="530"/>
    <cellStyle name="xl186 2" xfId="531"/>
    <cellStyle name="xl186 3" xfId="532"/>
    <cellStyle name="xl186 4" xfId="533"/>
    <cellStyle name="xl186 5" xfId="534"/>
    <cellStyle name="xl187" xfId="535"/>
    <cellStyle name="xl187 2" xfId="536"/>
    <cellStyle name="xl187 3" xfId="537"/>
    <cellStyle name="xl187 4" xfId="538"/>
    <cellStyle name="xl187 5" xfId="539"/>
    <cellStyle name="xl188" xfId="540"/>
    <cellStyle name="xl188 2" xfId="541"/>
    <cellStyle name="xl188 3" xfId="542"/>
    <cellStyle name="xl188 4" xfId="543"/>
    <cellStyle name="xl188 5" xfId="544"/>
    <cellStyle name="xl189" xfId="545"/>
    <cellStyle name="xl189 2" xfId="546"/>
    <cellStyle name="xl189 3" xfId="547"/>
    <cellStyle name="xl189 4" xfId="548"/>
    <cellStyle name="xl189 5" xfId="549"/>
    <cellStyle name="xl190" xfId="550"/>
    <cellStyle name="xl190 2" xfId="551"/>
    <cellStyle name="xl190 3" xfId="552"/>
    <cellStyle name="xl190 4" xfId="553"/>
    <cellStyle name="xl190 5" xfId="554"/>
    <cellStyle name="xl191" xfId="555"/>
    <cellStyle name="xl191 2" xfId="556"/>
    <cellStyle name="xl191 3" xfId="557"/>
    <cellStyle name="xl191 4" xfId="558"/>
    <cellStyle name="xl191 5" xfId="559"/>
    <cellStyle name="xl192" xfId="560"/>
    <cellStyle name="xl192 2" xfId="561"/>
    <cellStyle name="xl192 3" xfId="562"/>
    <cellStyle name="xl192 4" xfId="563"/>
    <cellStyle name="xl192 5" xfId="564"/>
    <cellStyle name="xl193" xfId="565"/>
    <cellStyle name="xl193 2" xfId="566"/>
    <cellStyle name="xl193 3" xfId="567"/>
    <cellStyle name="xl193 4" xfId="568"/>
    <cellStyle name="xl193 5" xfId="569"/>
    <cellStyle name="xl194" xfId="570"/>
    <cellStyle name="xl194 2" xfId="571"/>
    <cellStyle name="xl194 3" xfId="572"/>
    <cellStyle name="xl194 4" xfId="573"/>
    <cellStyle name="xl194 5" xfId="574"/>
    <cellStyle name="xl195" xfId="575"/>
    <cellStyle name="xl195 2" xfId="576"/>
    <cellStyle name="xl195 3" xfId="577"/>
    <cellStyle name="xl195 4" xfId="578"/>
    <cellStyle name="xl195 5" xfId="579"/>
    <cellStyle name="xl196" xfId="580"/>
    <cellStyle name="xl196 2" xfId="581"/>
    <cellStyle name="xl196 3" xfId="582"/>
    <cellStyle name="xl196 4" xfId="583"/>
    <cellStyle name="xl196 5" xfId="584"/>
    <cellStyle name="xl197" xfId="585"/>
    <cellStyle name="xl197 2" xfId="586"/>
    <cellStyle name="xl197 3" xfId="587"/>
    <cellStyle name="xl197 4" xfId="588"/>
    <cellStyle name="xl197 5" xfId="589"/>
    <cellStyle name="xl198" xfId="590"/>
    <cellStyle name="xl198 2" xfId="591"/>
    <cellStyle name="xl198 3" xfId="592"/>
    <cellStyle name="xl198 4" xfId="593"/>
    <cellStyle name="xl198 5" xfId="594"/>
    <cellStyle name="xl199" xfId="595"/>
    <cellStyle name="xl199 2" xfId="596"/>
    <cellStyle name="xl199 3" xfId="597"/>
    <cellStyle name="xl199 4" xfId="598"/>
    <cellStyle name="xl200" xfId="599"/>
    <cellStyle name="xl200 2" xfId="600"/>
    <cellStyle name="xl200 3" xfId="601"/>
    <cellStyle name="xl200 4" xfId="602"/>
    <cellStyle name="xl201" xfId="603"/>
    <cellStyle name="xl201 2" xfId="604"/>
    <cellStyle name="xl201 3" xfId="605"/>
    <cellStyle name="xl201 4" xfId="606"/>
    <cellStyle name="xl202" xfId="607"/>
    <cellStyle name="xl202 2" xfId="608"/>
    <cellStyle name="xl202 3" xfId="609"/>
    <cellStyle name="xl202 4" xfId="610"/>
    <cellStyle name="xl203" xfId="611"/>
    <cellStyle name="xl203 2" xfId="612"/>
    <cellStyle name="xl203 3" xfId="613"/>
    <cellStyle name="xl203 4" xfId="614"/>
    <cellStyle name="xl204" xfId="615"/>
    <cellStyle name="xl204 2" xfId="616"/>
    <cellStyle name="xl204 3" xfId="617"/>
    <cellStyle name="xl204 4" xfId="618"/>
    <cellStyle name="xl205" xfId="619"/>
    <cellStyle name="xl205 2" xfId="620"/>
    <cellStyle name="xl206" xfId="621"/>
    <cellStyle name="xl206 2" xfId="622"/>
    <cellStyle name="xl207" xfId="623"/>
    <cellStyle name="xl207 2" xfId="624"/>
    <cellStyle name="xl208" xfId="625"/>
    <cellStyle name="xl208 2" xfId="626"/>
    <cellStyle name="xl209" xfId="627"/>
    <cellStyle name="xl209 2" xfId="628"/>
    <cellStyle name="xl21" xfId="14"/>
    <cellStyle name="xl21 2" xfId="15"/>
    <cellStyle name="xl21 2 2" xfId="630"/>
    <cellStyle name="xl21 3" xfId="631"/>
    <cellStyle name="xl21 4" xfId="632"/>
    <cellStyle name="xl21 5" xfId="629"/>
    <cellStyle name="xl210" xfId="633"/>
    <cellStyle name="xl210 2" xfId="634"/>
    <cellStyle name="xl211" xfId="635"/>
    <cellStyle name="xl211 2" xfId="636"/>
    <cellStyle name="xl212" xfId="637"/>
    <cellStyle name="xl212 2" xfId="638"/>
    <cellStyle name="xl213" xfId="639"/>
    <cellStyle name="xl213 2" xfId="640"/>
    <cellStyle name="xl214" xfId="641"/>
    <cellStyle name="xl214 2" xfId="642"/>
    <cellStyle name="xl215" xfId="643"/>
    <cellStyle name="xl215 2" xfId="644"/>
    <cellStyle name="xl22" xfId="16"/>
    <cellStyle name="xl22 2" xfId="17"/>
    <cellStyle name="xl22 2 2" xfId="646"/>
    <cellStyle name="xl22 3" xfId="647"/>
    <cellStyle name="xl22 4" xfId="648"/>
    <cellStyle name="xl22 4 2" xfId="966"/>
    <cellStyle name="xl22 5" xfId="645"/>
    <cellStyle name="xl23" xfId="18"/>
    <cellStyle name="xl23 2" xfId="2"/>
    <cellStyle name="xl23 2 2" xfId="650"/>
    <cellStyle name="xl23 3" xfId="651"/>
    <cellStyle name="xl23 4" xfId="652"/>
    <cellStyle name="xl23 5" xfId="649"/>
    <cellStyle name="xl24" xfId="19"/>
    <cellStyle name="xl24 2" xfId="20"/>
    <cellStyle name="xl24 2 2" xfId="654"/>
    <cellStyle name="xl24 3" xfId="655"/>
    <cellStyle name="xl24 3 2" xfId="991"/>
    <cellStyle name="xl24 4" xfId="656"/>
    <cellStyle name="xl24 4 2" xfId="970"/>
    <cellStyle name="xl24 5" xfId="653"/>
    <cellStyle name="xl25" xfId="21"/>
    <cellStyle name="xl25 2" xfId="22"/>
    <cellStyle name="xl25 2 2" xfId="658"/>
    <cellStyle name="xl25 3" xfId="659"/>
    <cellStyle name="xl25 4" xfId="660"/>
    <cellStyle name="xl25 5" xfId="657"/>
    <cellStyle name="xl26" xfId="23"/>
    <cellStyle name="xl26 2" xfId="24"/>
    <cellStyle name="xl26 2 2" xfId="662"/>
    <cellStyle name="xl26 3" xfId="663"/>
    <cellStyle name="xl26 4" xfId="664"/>
    <cellStyle name="xl26 4 2" xfId="964"/>
    <cellStyle name="xl26 5" xfId="661"/>
    <cellStyle name="xl27" xfId="25"/>
    <cellStyle name="xl27 2" xfId="26"/>
    <cellStyle name="xl27 2 2" xfId="666"/>
    <cellStyle name="xl27 3" xfId="667"/>
    <cellStyle name="xl27 4" xfId="668"/>
    <cellStyle name="xl27 5" xfId="665"/>
    <cellStyle name="xl28" xfId="27"/>
    <cellStyle name="xl28 2" xfId="28"/>
    <cellStyle name="xl28 2 2" xfId="670"/>
    <cellStyle name="xl28 3" xfId="671"/>
    <cellStyle name="xl28 4" xfId="669"/>
    <cellStyle name="xl29" xfId="29"/>
    <cellStyle name="xl29 2" xfId="30"/>
    <cellStyle name="xl29 2 2" xfId="673"/>
    <cellStyle name="xl29 3" xfId="674"/>
    <cellStyle name="xl29 3 2" xfId="992"/>
    <cellStyle name="xl29 4" xfId="672"/>
    <cellStyle name="xl30" xfId="31"/>
    <cellStyle name="xl30 2" xfId="32"/>
    <cellStyle name="xl30 2 2" xfId="676"/>
    <cellStyle name="xl30 3" xfId="677"/>
    <cellStyle name="xl30 4" xfId="675"/>
    <cellStyle name="xl31" xfId="33"/>
    <cellStyle name="xl31 2" xfId="34"/>
    <cellStyle name="xl31 2 2" xfId="679"/>
    <cellStyle name="xl31 3" xfId="680"/>
    <cellStyle name="xl31 4" xfId="678"/>
    <cellStyle name="xl32" xfId="35"/>
    <cellStyle name="xl32 2" xfId="36"/>
    <cellStyle name="xl32 2 2" xfId="682"/>
    <cellStyle name="xl32 3" xfId="683"/>
    <cellStyle name="xl32 4" xfId="681"/>
    <cellStyle name="xl33" xfId="37"/>
    <cellStyle name="xl33 2" xfId="38"/>
    <cellStyle name="xl33 2 2" xfId="685"/>
    <cellStyle name="xl33 3" xfId="686"/>
    <cellStyle name="xl33 4" xfId="684"/>
    <cellStyle name="xl34" xfId="39"/>
    <cellStyle name="xl34 2" xfId="40"/>
    <cellStyle name="xl34 2 2" xfId="688"/>
    <cellStyle name="xl34 3" xfId="689"/>
    <cellStyle name="xl34 4" xfId="690"/>
    <cellStyle name="xl34 5" xfId="687"/>
    <cellStyle name="xl35" xfId="41"/>
    <cellStyle name="xl35 2" xfId="42"/>
    <cellStyle name="xl35 2 2" xfId="692"/>
    <cellStyle name="xl35 3" xfId="693"/>
    <cellStyle name="xl35 4" xfId="694"/>
    <cellStyle name="xl35 5" xfId="691"/>
    <cellStyle name="xl36" xfId="43"/>
    <cellStyle name="xl36 2" xfId="3"/>
    <cellStyle name="xl36 2 2" xfId="696"/>
    <cellStyle name="xl36 3" xfId="697"/>
    <cellStyle name="xl36 4" xfId="698"/>
    <cellStyle name="xl36 5" xfId="695"/>
    <cellStyle name="xl37" xfId="44"/>
    <cellStyle name="xl37 2" xfId="45"/>
    <cellStyle name="xl37 2 2" xfId="700"/>
    <cellStyle name="xl37 3" xfId="701"/>
    <cellStyle name="xl37 4" xfId="702"/>
    <cellStyle name="xl37 5" xfId="699"/>
    <cellStyle name="xl38" xfId="46"/>
    <cellStyle name="xl38 2" xfId="47"/>
    <cellStyle name="xl38 2 2" xfId="704"/>
    <cellStyle name="xl38 3" xfId="705"/>
    <cellStyle name="xl38 4" xfId="706"/>
    <cellStyle name="xl38 5" xfId="703"/>
    <cellStyle name="xl39" xfId="48"/>
    <cellStyle name="xl39 2" xfId="49"/>
    <cellStyle name="xl39 2 2" xfId="708"/>
    <cellStyle name="xl39 3" xfId="709"/>
    <cellStyle name="xl39 4" xfId="707"/>
    <cellStyle name="xl40" xfId="50"/>
    <cellStyle name="xl40 2" xfId="51"/>
    <cellStyle name="xl40 2 2" xfId="711"/>
    <cellStyle name="xl40 3" xfId="712"/>
    <cellStyle name="xl40 4" xfId="710"/>
    <cellStyle name="xl41" xfId="52"/>
    <cellStyle name="xl41 2" xfId="53"/>
    <cellStyle name="xl41 2 2" xfId="714"/>
    <cellStyle name="xl41 3" xfId="715"/>
    <cellStyle name="xl41 3 2" xfId="963"/>
    <cellStyle name="xl41 4" xfId="713"/>
    <cellStyle name="xl42" xfId="54"/>
    <cellStyle name="xl42 2" xfId="55"/>
    <cellStyle name="xl42 2 2" xfId="717"/>
    <cellStyle name="xl42 3" xfId="718"/>
    <cellStyle name="xl42 3 2" xfId="972"/>
    <cellStyle name="xl42 4" xfId="716"/>
    <cellStyle name="xl43" xfId="56"/>
    <cellStyle name="xl43 2" xfId="57"/>
    <cellStyle name="xl43 2 2" xfId="720"/>
    <cellStyle name="xl43 3" xfId="721"/>
    <cellStyle name="xl43 4" xfId="719"/>
    <cellStyle name="xl44" xfId="58"/>
    <cellStyle name="xl44 2" xfId="59"/>
    <cellStyle name="xl44 2 2" xfId="723"/>
    <cellStyle name="xl44 3" xfId="724"/>
    <cellStyle name="xl44 4" xfId="722"/>
    <cellStyle name="xl45" xfId="725"/>
    <cellStyle name="xl45 2" xfId="726"/>
    <cellStyle name="xl45 3" xfId="727"/>
    <cellStyle name="xl45 4" xfId="728"/>
    <cellStyle name="xl46" xfId="729"/>
    <cellStyle name="xl46 2" xfId="730"/>
    <cellStyle name="xl46 3" xfId="731"/>
    <cellStyle name="xl46 4" xfId="732"/>
    <cellStyle name="xl47" xfId="733"/>
    <cellStyle name="xl47 2" xfId="734"/>
    <cellStyle name="xl47 3" xfId="735"/>
    <cellStyle name="xl48" xfId="736"/>
    <cellStyle name="xl48 2" xfId="737"/>
    <cellStyle name="xl48 3" xfId="738"/>
    <cellStyle name="xl49" xfId="739"/>
    <cellStyle name="xl49 2" xfId="740"/>
    <cellStyle name="xl49 3" xfId="741"/>
    <cellStyle name="xl50" xfId="742"/>
    <cellStyle name="xl50 2" xfId="743"/>
    <cellStyle name="xl50 3" xfId="744"/>
    <cellStyle name="xl51" xfId="745"/>
    <cellStyle name="xl51 2" xfId="746"/>
    <cellStyle name="xl51 3" xfId="747"/>
    <cellStyle name="xl52" xfId="748"/>
    <cellStyle name="xl52 2" xfId="749"/>
    <cellStyle name="xl52 3" xfId="750"/>
    <cellStyle name="xl53" xfId="751"/>
    <cellStyle name="xl53 2" xfId="752"/>
    <cellStyle name="xl53 3" xfId="753"/>
    <cellStyle name="xl53 3 2" xfId="965"/>
    <cellStyle name="xl54" xfId="754"/>
    <cellStyle name="xl54 2" xfId="755"/>
    <cellStyle name="xl54 3" xfId="756"/>
    <cellStyle name="xl54 3 2" xfId="961"/>
    <cellStyle name="xl55" xfId="757"/>
    <cellStyle name="xl55 2" xfId="758"/>
    <cellStyle name="xl55 3" xfId="759"/>
    <cellStyle name="xl56" xfId="760"/>
    <cellStyle name="xl56 2" xfId="761"/>
    <cellStyle name="xl56 3" xfId="762"/>
    <cellStyle name="xl56 3 2" xfId="962"/>
    <cellStyle name="xl57" xfId="763"/>
    <cellStyle name="xl57 2" xfId="764"/>
    <cellStyle name="xl57 3" xfId="765"/>
    <cellStyle name="xl57 3 2" xfId="969"/>
    <cellStyle name="xl58" xfId="766"/>
    <cellStyle name="xl58 2" xfId="767"/>
    <cellStyle name="xl58 3" xfId="768"/>
    <cellStyle name="xl58 3 2" xfId="968"/>
    <cellStyle name="xl59" xfId="769"/>
    <cellStyle name="xl59 2" xfId="770"/>
    <cellStyle name="xl59 3" xfId="771"/>
    <cellStyle name="xl59 3 2" xfId="967"/>
    <cellStyle name="xl60" xfId="772"/>
    <cellStyle name="xl60 2" xfId="773"/>
    <cellStyle name="xl61" xfId="60"/>
    <cellStyle name="xl61 2" xfId="775"/>
    <cellStyle name="xl61 3" xfId="776"/>
    <cellStyle name="xl61 4" xfId="774"/>
    <cellStyle name="xl62" xfId="777"/>
    <cellStyle name="xl62 2" xfId="778"/>
    <cellStyle name="xl63" xfId="61"/>
    <cellStyle name="xl63 2" xfId="779"/>
    <cellStyle name="xl64" xfId="62"/>
    <cellStyle name="xl64 2" xfId="781"/>
    <cellStyle name="xl64 3" xfId="782"/>
    <cellStyle name="xl64 4" xfId="780"/>
    <cellStyle name="xl65" xfId="783"/>
    <cellStyle name="xl65 2" xfId="784"/>
    <cellStyle name="xl65 3" xfId="785"/>
    <cellStyle name="xl66" xfId="786"/>
    <cellStyle name="xl66 2" xfId="787"/>
    <cellStyle name="xl67" xfId="788"/>
    <cellStyle name="xl67 2" xfId="789"/>
    <cellStyle name="xl68" xfId="790"/>
    <cellStyle name="xl68 2" xfId="791"/>
    <cellStyle name="xl69" xfId="792"/>
    <cellStyle name="xl69 2" xfId="793"/>
    <cellStyle name="xl70" xfId="794"/>
    <cellStyle name="xl70 2" xfId="795"/>
    <cellStyle name="xl71" xfId="796"/>
    <cellStyle name="xl71 2" xfId="797"/>
    <cellStyle name="xl72" xfId="798"/>
    <cellStyle name="xl72 2" xfId="799"/>
    <cellStyle name="xl73" xfId="800"/>
    <cellStyle name="xl73 2" xfId="801"/>
    <cellStyle name="xl73 3" xfId="802"/>
    <cellStyle name="xl74" xfId="803"/>
    <cellStyle name="xl74 2" xfId="804"/>
    <cellStyle name="xl75" xfId="805"/>
    <cellStyle name="xl75 2" xfId="806"/>
    <cellStyle name="xl76" xfId="807"/>
    <cellStyle name="xl76 2" xfId="808"/>
    <cellStyle name="xl76 3" xfId="809"/>
    <cellStyle name="xl77" xfId="810"/>
    <cellStyle name="xl77 2" xfId="811"/>
    <cellStyle name="xl78" xfId="812"/>
    <cellStyle name="xl78 2" xfId="813"/>
    <cellStyle name="xl78 3" xfId="814"/>
    <cellStyle name="xl78 4" xfId="815"/>
    <cellStyle name="xl78 5" xfId="816"/>
    <cellStyle name="xl79" xfId="817"/>
    <cellStyle name="xl79 2" xfId="818"/>
    <cellStyle name="xl79 3" xfId="819"/>
    <cellStyle name="xl79 4" xfId="820"/>
    <cellStyle name="xl79 5" xfId="821"/>
    <cellStyle name="xl80" xfId="822"/>
    <cellStyle name="xl80 2" xfId="823"/>
    <cellStyle name="xl80 3" xfId="824"/>
    <cellStyle name="xl80 4" xfId="825"/>
    <cellStyle name="xl80 5" xfId="826"/>
    <cellStyle name="xl81" xfId="827"/>
    <cellStyle name="xl81 2" xfId="828"/>
    <cellStyle name="xl81 3" xfId="829"/>
    <cellStyle name="xl81 4" xfId="830"/>
    <cellStyle name="xl81 5" xfId="831"/>
    <cellStyle name="xl82" xfId="832"/>
    <cellStyle name="xl82 2" xfId="833"/>
    <cellStyle name="xl82 3" xfId="834"/>
    <cellStyle name="xl82 4" xfId="835"/>
    <cellStyle name="xl82 5" xfId="836"/>
    <cellStyle name="xl83" xfId="837"/>
    <cellStyle name="xl83 2" xfId="838"/>
    <cellStyle name="xl83 3" xfId="839"/>
    <cellStyle name="xl83 4" xfId="840"/>
    <cellStyle name="xl83 5" xfId="841"/>
    <cellStyle name="xl84" xfId="63"/>
    <cellStyle name="xl84 2" xfId="843"/>
    <cellStyle name="xl84 3" xfId="844"/>
    <cellStyle name="xl84 4" xfId="845"/>
    <cellStyle name="xl84 5" xfId="846"/>
    <cellStyle name="xl84 6" xfId="842"/>
    <cellStyle name="xl85" xfId="847"/>
    <cellStyle name="xl85 2" xfId="848"/>
    <cellStyle name="xl85 3" xfId="849"/>
    <cellStyle name="xl85 4" xfId="850"/>
    <cellStyle name="xl85 5" xfId="851"/>
    <cellStyle name="xl86" xfId="852"/>
    <cellStyle name="xl86 2" xfId="853"/>
    <cellStyle name="xl86 3" xfId="854"/>
    <cellStyle name="xl86 4" xfId="855"/>
    <cellStyle name="xl86 5" xfId="856"/>
    <cellStyle name="xl87" xfId="857"/>
    <cellStyle name="xl87 2" xfId="858"/>
    <cellStyle name="xl87 3" xfId="859"/>
    <cellStyle name="xl87 4" xfId="860"/>
    <cellStyle name="xl87 5" xfId="861"/>
    <cellStyle name="xl88" xfId="862"/>
    <cellStyle name="xl88 2" xfId="863"/>
    <cellStyle name="xl88 3" xfId="864"/>
    <cellStyle name="xl88 4" xfId="865"/>
    <cellStyle name="xl88 5" xfId="866"/>
    <cellStyle name="xl89" xfId="867"/>
    <cellStyle name="xl89 2" xfId="868"/>
    <cellStyle name="xl89 3" xfId="869"/>
    <cellStyle name="xl89 4" xfId="870"/>
    <cellStyle name="xl89 5" xfId="871"/>
    <cellStyle name="xl90" xfId="872"/>
    <cellStyle name="xl90 2" xfId="873"/>
    <cellStyle name="xl90 3" xfId="874"/>
    <cellStyle name="xl90 4" xfId="875"/>
    <cellStyle name="xl90 5" xfId="876"/>
    <cellStyle name="xl91" xfId="877"/>
    <cellStyle name="xl91 2" xfId="878"/>
    <cellStyle name="xl91 3" xfId="879"/>
    <cellStyle name="xl91 4" xfId="880"/>
    <cellStyle name="xl91 5" xfId="881"/>
    <cellStyle name="xl92" xfId="882"/>
    <cellStyle name="xl92 2" xfId="883"/>
    <cellStyle name="xl92 3" xfId="884"/>
    <cellStyle name="xl92 4" xfId="885"/>
    <cellStyle name="xl92 5" xfId="886"/>
    <cellStyle name="xl93" xfId="887"/>
    <cellStyle name="xl93 2" xfId="888"/>
    <cellStyle name="xl93 3" xfId="889"/>
    <cellStyle name="xl93 4" xfId="890"/>
    <cellStyle name="xl93 5" xfId="891"/>
    <cellStyle name="xl94" xfId="892"/>
    <cellStyle name="xl94 2" xfId="893"/>
    <cellStyle name="xl94 3" xfId="894"/>
    <cellStyle name="xl94 4" xfId="895"/>
    <cellStyle name="xl94 5" xfId="896"/>
    <cellStyle name="xl95" xfId="64"/>
    <cellStyle name="xl95 2" xfId="898"/>
    <cellStyle name="xl95 3" xfId="899"/>
    <cellStyle name="xl95 4" xfId="900"/>
    <cellStyle name="xl95 5" xfId="901"/>
    <cellStyle name="xl95 6" xfId="897"/>
    <cellStyle name="xl96" xfId="65"/>
    <cellStyle name="xl96 2" xfId="903"/>
    <cellStyle name="xl96 3" xfId="904"/>
    <cellStyle name="xl96 4" xfId="905"/>
    <cellStyle name="xl96 5" xfId="906"/>
    <cellStyle name="xl96 6" xfId="902"/>
    <cellStyle name="xl97" xfId="66"/>
    <cellStyle name="xl97 2" xfId="908"/>
    <cellStyle name="xl97 3" xfId="909"/>
    <cellStyle name="xl97 4" xfId="910"/>
    <cellStyle name="xl97 5" xfId="911"/>
    <cellStyle name="xl97 6" xfId="907"/>
    <cellStyle name="xl98" xfId="912"/>
    <cellStyle name="xl98 2" xfId="913"/>
    <cellStyle name="xl98 3" xfId="914"/>
    <cellStyle name="xl98 4" xfId="915"/>
    <cellStyle name="xl98 5" xfId="916"/>
    <cellStyle name="xl99" xfId="917"/>
    <cellStyle name="xl99 2" xfId="918"/>
    <cellStyle name="xl99 3" xfId="919"/>
    <cellStyle name="xl99 4" xfId="920"/>
    <cellStyle name="xl99 5" xfId="921"/>
    <cellStyle name="Акцент1 2" xfId="922"/>
    <cellStyle name="Акцент2 2" xfId="923"/>
    <cellStyle name="Акцент3 2" xfId="924"/>
    <cellStyle name="Акцент4 2" xfId="925"/>
    <cellStyle name="Акцент5 2" xfId="926"/>
    <cellStyle name="Акцент6 2" xfId="927"/>
    <cellStyle name="Гиперссылка 2" xfId="957"/>
    <cellStyle name="Заголовок 4 2" xfId="928"/>
    <cellStyle name="Название 2" xfId="929"/>
    <cellStyle name="Нейтральный 2" xfId="930"/>
    <cellStyle name="Обычный" xfId="0" builtinId="0"/>
    <cellStyle name="Обычный 10" xfId="931"/>
    <cellStyle name="Обычный 11" xfId="932"/>
    <cellStyle name="Обычный 12" xfId="933"/>
    <cellStyle name="Обычный 13" xfId="934"/>
    <cellStyle name="Обычный 14" xfId="935"/>
    <cellStyle name="Обычный 15" xfId="936"/>
    <cellStyle name="Обычный 16" xfId="937"/>
    <cellStyle name="Обычный 17" xfId="938"/>
    <cellStyle name="Обычный 18" xfId="939"/>
    <cellStyle name="Обычный 19" xfId="940"/>
    <cellStyle name="Обычный 2" xfId="67"/>
    <cellStyle name="Обычный 2 2" xfId="942"/>
    <cellStyle name="Обычный 2 2 2" xfId="971"/>
    <cellStyle name="Обычный 2 2 3" xfId="988"/>
    <cellStyle name="Обычный 2 3" xfId="941"/>
    <cellStyle name="Обычный 2 3 2" xfId="975"/>
    <cellStyle name="Обычный 2 4" xfId="974"/>
    <cellStyle name="Обычный 2 5" xfId="990"/>
    <cellStyle name="Обычный 20" xfId="943"/>
    <cellStyle name="Обычный 21" xfId="944"/>
    <cellStyle name="Обычный 22" xfId="945"/>
    <cellStyle name="Обычный 3" xfId="68"/>
    <cellStyle name="Обычный 3 2" xfId="946"/>
    <cellStyle name="Обычный 4" xfId="69"/>
    <cellStyle name="Обычный 5" xfId="70"/>
    <cellStyle name="Обычный 5 2" xfId="947"/>
    <cellStyle name="Обычный 6" xfId="1"/>
    <cellStyle name="Обычный 6 2" xfId="71"/>
    <cellStyle name="Обычный 6 3" xfId="948"/>
    <cellStyle name="Обычный 6 4" xfId="973"/>
    <cellStyle name="Обычный 7" xfId="72"/>
    <cellStyle name="Обычный 7 2" xfId="949"/>
    <cellStyle name="Обычный 8" xfId="950"/>
    <cellStyle name="Обычный 9" xfId="951"/>
    <cellStyle name="Плохой 2" xfId="952"/>
    <cellStyle name="Пояснение 2" xfId="953"/>
    <cellStyle name="Примечание 2" xfId="954"/>
    <cellStyle name="Примечание 2 2" xfId="989"/>
    <cellStyle name="Процентный" xfId="993" builtinId="5"/>
    <cellStyle name="Текст предупреждения 2" xfId="955"/>
    <cellStyle name="Финансовый 2" xfId="73"/>
    <cellStyle name="Хороший 2" xfId="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8"/>
  <sheetViews>
    <sheetView topLeftCell="A179" zoomScale="90" zoomScaleNormal="90" zoomScaleSheetLayoutView="100" workbookViewId="0">
      <selection activeCell="C183" sqref="C183:D184"/>
    </sheetView>
  </sheetViews>
  <sheetFormatPr defaultRowHeight="15.75" x14ac:dyDescent="0.25"/>
  <cols>
    <col min="1" max="1" width="43" style="15" customWidth="1"/>
    <col min="2" max="2" width="132.140625" style="11" customWidth="1"/>
    <col min="3" max="4" width="27" style="11" customWidth="1"/>
    <col min="5" max="5" width="20.5703125" style="11" customWidth="1"/>
    <col min="6" max="6" width="14.85546875" style="11" customWidth="1"/>
    <col min="7" max="256" width="9.140625" style="11"/>
    <col min="257" max="257" width="30" style="11" customWidth="1"/>
    <col min="258" max="258" width="82" style="11" customWidth="1"/>
    <col min="259" max="259" width="20.28515625" style="11" customWidth="1"/>
    <col min="260" max="260" width="19.140625" style="11" customWidth="1"/>
    <col min="261" max="261" width="16.85546875" style="11" customWidth="1"/>
    <col min="262" max="262" width="14.85546875" style="11" customWidth="1"/>
    <col min="263" max="512" width="9.140625" style="11"/>
    <col min="513" max="513" width="30" style="11" customWidth="1"/>
    <col min="514" max="514" width="82" style="11" customWidth="1"/>
    <col min="515" max="515" width="20.28515625" style="11" customWidth="1"/>
    <col min="516" max="516" width="19.140625" style="11" customWidth="1"/>
    <col min="517" max="517" width="16.85546875" style="11" customWidth="1"/>
    <col min="518" max="518" width="14.85546875" style="11" customWidth="1"/>
    <col min="519" max="768" width="9.140625" style="11"/>
    <col min="769" max="769" width="30" style="11" customWidth="1"/>
    <col min="770" max="770" width="82" style="11" customWidth="1"/>
    <col min="771" max="771" width="20.28515625" style="11" customWidth="1"/>
    <col min="772" max="772" width="19.140625" style="11" customWidth="1"/>
    <col min="773" max="773" width="16.85546875" style="11" customWidth="1"/>
    <col min="774" max="774" width="14.85546875" style="11" customWidth="1"/>
    <col min="775" max="1024" width="9.140625" style="11"/>
    <col min="1025" max="1025" width="30" style="11" customWidth="1"/>
    <col min="1026" max="1026" width="82" style="11" customWidth="1"/>
    <col min="1027" max="1027" width="20.28515625" style="11" customWidth="1"/>
    <col min="1028" max="1028" width="19.140625" style="11" customWidth="1"/>
    <col min="1029" max="1029" width="16.85546875" style="11" customWidth="1"/>
    <col min="1030" max="1030" width="14.85546875" style="11" customWidth="1"/>
    <col min="1031" max="1280" width="9.140625" style="11"/>
    <col min="1281" max="1281" width="30" style="11" customWidth="1"/>
    <col min="1282" max="1282" width="82" style="11" customWidth="1"/>
    <col min="1283" max="1283" width="20.28515625" style="11" customWidth="1"/>
    <col min="1284" max="1284" width="19.140625" style="11" customWidth="1"/>
    <col min="1285" max="1285" width="16.85546875" style="11" customWidth="1"/>
    <col min="1286" max="1286" width="14.85546875" style="11" customWidth="1"/>
    <col min="1287" max="1536" width="9.140625" style="11"/>
    <col min="1537" max="1537" width="30" style="11" customWidth="1"/>
    <col min="1538" max="1538" width="82" style="11" customWidth="1"/>
    <col min="1539" max="1539" width="20.28515625" style="11" customWidth="1"/>
    <col min="1540" max="1540" width="19.140625" style="11" customWidth="1"/>
    <col min="1541" max="1541" width="16.85546875" style="11" customWidth="1"/>
    <col min="1542" max="1542" width="14.85546875" style="11" customWidth="1"/>
    <col min="1543" max="1792" width="9.140625" style="11"/>
    <col min="1793" max="1793" width="30" style="11" customWidth="1"/>
    <col min="1794" max="1794" width="82" style="11" customWidth="1"/>
    <col min="1795" max="1795" width="20.28515625" style="11" customWidth="1"/>
    <col min="1796" max="1796" width="19.140625" style="11" customWidth="1"/>
    <col min="1797" max="1797" width="16.85546875" style="11" customWidth="1"/>
    <col min="1798" max="1798" width="14.85546875" style="11" customWidth="1"/>
    <col min="1799" max="2048" width="9.140625" style="11"/>
    <col min="2049" max="2049" width="30" style="11" customWidth="1"/>
    <col min="2050" max="2050" width="82" style="11" customWidth="1"/>
    <col min="2051" max="2051" width="20.28515625" style="11" customWidth="1"/>
    <col min="2052" max="2052" width="19.140625" style="11" customWidth="1"/>
    <col min="2053" max="2053" width="16.85546875" style="11" customWidth="1"/>
    <col min="2054" max="2054" width="14.85546875" style="11" customWidth="1"/>
    <col min="2055" max="2304" width="9.140625" style="11"/>
    <col min="2305" max="2305" width="30" style="11" customWidth="1"/>
    <col min="2306" max="2306" width="82" style="11" customWidth="1"/>
    <col min="2307" max="2307" width="20.28515625" style="11" customWidth="1"/>
    <col min="2308" max="2308" width="19.140625" style="11" customWidth="1"/>
    <col min="2309" max="2309" width="16.85546875" style="11" customWidth="1"/>
    <col min="2310" max="2310" width="14.85546875" style="11" customWidth="1"/>
    <col min="2311" max="2560" width="9.140625" style="11"/>
    <col min="2561" max="2561" width="30" style="11" customWidth="1"/>
    <col min="2562" max="2562" width="82" style="11" customWidth="1"/>
    <col min="2563" max="2563" width="20.28515625" style="11" customWidth="1"/>
    <col min="2564" max="2564" width="19.140625" style="11" customWidth="1"/>
    <col min="2565" max="2565" width="16.85546875" style="11" customWidth="1"/>
    <col min="2566" max="2566" width="14.85546875" style="11" customWidth="1"/>
    <col min="2567" max="2816" width="9.140625" style="11"/>
    <col min="2817" max="2817" width="30" style="11" customWidth="1"/>
    <col min="2818" max="2818" width="82" style="11" customWidth="1"/>
    <col min="2819" max="2819" width="20.28515625" style="11" customWidth="1"/>
    <col min="2820" max="2820" width="19.140625" style="11" customWidth="1"/>
    <col min="2821" max="2821" width="16.85546875" style="11" customWidth="1"/>
    <col min="2822" max="2822" width="14.85546875" style="11" customWidth="1"/>
    <col min="2823" max="3072" width="9.140625" style="11"/>
    <col min="3073" max="3073" width="30" style="11" customWidth="1"/>
    <col min="3074" max="3074" width="82" style="11" customWidth="1"/>
    <col min="3075" max="3075" width="20.28515625" style="11" customWidth="1"/>
    <col min="3076" max="3076" width="19.140625" style="11" customWidth="1"/>
    <col min="3077" max="3077" width="16.85546875" style="11" customWidth="1"/>
    <col min="3078" max="3078" width="14.85546875" style="11" customWidth="1"/>
    <col min="3079" max="3328" width="9.140625" style="11"/>
    <col min="3329" max="3329" width="30" style="11" customWidth="1"/>
    <col min="3330" max="3330" width="82" style="11" customWidth="1"/>
    <col min="3331" max="3331" width="20.28515625" style="11" customWidth="1"/>
    <col min="3332" max="3332" width="19.140625" style="11" customWidth="1"/>
    <col min="3333" max="3333" width="16.85546875" style="11" customWidth="1"/>
    <col min="3334" max="3334" width="14.85546875" style="11" customWidth="1"/>
    <col min="3335" max="3584" width="9.140625" style="11"/>
    <col min="3585" max="3585" width="30" style="11" customWidth="1"/>
    <col min="3586" max="3586" width="82" style="11" customWidth="1"/>
    <col min="3587" max="3587" width="20.28515625" style="11" customWidth="1"/>
    <col min="3588" max="3588" width="19.140625" style="11" customWidth="1"/>
    <col min="3589" max="3589" width="16.85546875" style="11" customWidth="1"/>
    <col min="3590" max="3590" width="14.85546875" style="11" customWidth="1"/>
    <col min="3591" max="3840" width="9.140625" style="11"/>
    <col min="3841" max="3841" width="30" style="11" customWidth="1"/>
    <col min="3842" max="3842" width="82" style="11" customWidth="1"/>
    <col min="3843" max="3843" width="20.28515625" style="11" customWidth="1"/>
    <col min="3844" max="3844" width="19.140625" style="11" customWidth="1"/>
    <col min="3845" max="3845" width="16.85546875" style="11" customWidth="1"/>
    <col min="3846" max="3846" width="14.85546875" style="11" customWidth="1"/>
    <col min="3847" max="4096" width="9.140625" style="11"/>
    <col min="4097" max="4097" width="30" style="11" customWidth="1"/>
    <col min="4098" max="4098" width="82" style="11" customWidth="1"/>
    <col min="4099" max="4099" width="20.28515625" style="11" customWidth="1"/>
    <col min="4100" max="4100" width="19.140625" style="11" customWidth="1"/>
    <col min="4101" max="4101" width="16.85546875" style="11" customWidth="1"/>
    <col min="4102" max="4102" width="14.85546875" style="11" customWidth="1"/>
    <col min="4103" max="4352" width="9.140625" style="11"/>
    <col min="4353" max="4353" width="30" style="11" customWidth="1"/>
    <col min="4354" max="4354" width="82" style="11" customWidth="1"/>
    <col min="4355" max="4355" width="20.28515625" style="11" customWidth="1"/>
    <col min="4356" max="4356" width="19.140625" style="11" customWidth="1"/>
    <col min="4357" max="4357" width="16.85546875" style="11" customWidth="1"/>
    <col min="4358" max="4358" width="14.85546875" style="11" customWidth="1"/>
    <col min="4359" max="4608" width="9.140625" style="11"/>
    <col min="4609" max="4609" width="30" style="11" customWidth="1"/>
    <col min="4610" max="4610" width="82" style="11" customWidth="1"/>
    <col min="4611" max="4611" width="20.28515625" style="11" customWidth="1"/>
    <col min="4612" max="4612" width="19.140625" style="11" customWidth="1"/>
    <col min="4613" max="4613" width="16.85546875" style="11" customWidth="1"/>
    <col min="4614" max="4614" width="14.85546875" style="11" customWidth="1"/>
    <col min="4615" max="4864" width="9.140625" style="11"/>
    <col min="4865" max="4865" width="30" style="11" customWidth="1"/>
    <col min="4866" max="4866" width="82" style="11" customWidth="1"/>
    <col min="4867" max="4867" width="20.28515625" style="11" customWidth="1"/>
    <col min="4868" max="4868" width="19.140625" style="11" customWidth="1"/>
    <col min="4869" max="4869" width="16.85546875" style="11" customWidth="1"/>
    <col min="4870" max="4870" width="14.85546875" style="11" customWidth="1"/>
    <col min="4871" max="5120" width="9.140625" style="11"/>
    <col min="5121" max="5121" width="30" style="11" customWidth="1"/>
    <col min="5122" max="5122" width="82" style="11" customWidth="1"/>
    <col min="5123" max="5123" width="20.28515625" style="11" customWidth="1"/>
    <col min="5124" max="5124" width="19.140625" style="11" customWidth="1"/>
    <col min="5125" max="5125" width="16.85546875" style="11" customWidth="1"/>
    <col min="5126" max="5126" width="14.85546875" style="11" customWidth="1"/>
    <col min="5127" max="5376" width="9.140625" style="11"/>
    <col min="5377" max="5377" width="30" style="11" customWidth="1"/>
    <col min="5378" max="5378" width="82" style="11" customWidth="1"/>
    <col min="5379" max="5379" width="20.28515625" style="11" customWidth="1"/>
    <col min="5380" max="5380" width="19.140625" style="11" customWidth="1"/>
    <col min="5381" max="5381" width="16.85546875" style="11" customWidth="1"/>
    <col min="5382" max="5382" width="14.85546875" style="11" customWidth="1"/>
    <col min="5383" max="5632" width="9.140625" style="11"/>
    <col min="5633" max="5633" width="30" style="11" customWidth="1"/>
    <col min="5634" max="5634" width="82" style="11" customWidth="1"/>
    <col min="5635" max="5635" width="20.28515625" style="11" customWidth="1"/>
    <col min="5636" max="5636" width="19.140625" style="11" customWidth="1"/>
    <col min="5637" max="5637" width="16.85546875" style="11" customWidth="1"/>
    <col min="5638" max="5638" width="14.85546875" style="11" customWidth="1"/>
    <col min="5639" max="5888" width="9.140625" style="11"/>
    <col min="5889" max="5889" width="30" style="11" customWidth="1"/>
    <col min="5890" max="5890" width="82" style="11" customWidth="1"/>
    <col min="5891" max="5891" width="20.28515625" style="11" customWidth="1"/>
    <col min="5892" max="5892" width="19.140625" style="11" customWidth="1"/>
    <col min="5893" max="5893" width="16.85546875" style="11" customWidth="1"/>
    <col min="5894" max="5894" width="14.85546875" style="11" customWidth="1"/>
    <col min="5895" max="6144" width="9.140625" style="11"/>
    <col min="6145" max="6145" width="30" style="11" customWidth="1"/>
    <col min="6146" max="6146" width="82" style="11" customWidth="1"/>
    <col min="6147" max="6147" width="20.28515625" style="11" customWidth="1"/>
    <col min="6148" max="6148" width="19.140625" style="11" customWidth="1"/>
    <col min="6149" max="6149" width="16.85546875" style="11" customWidth="1"/>
    <col min="6150" max="6150" width="14.85546875" style="11" customWidth="1"/>
    <col min="6151" max="6400" width="9.140625" style="11"/>
    <col min="6401" max="6401" width="30" style="11" customWidth="1"/>
    <col min="6402" max="6402" width="82" style="11" customWidth="1"/>
    <col min="6403" max="6403" width="20.28515625" style="11" customWidth="1"/>
    <col min="6404" max="6404" width="19.140625" style="11" customWidth="1"/>
    <col min="6405" max="6405" width="16.85546875" style="11" customWidth="1"/>
    <col min="6406" max="6406" width="14.85546875" style="11" customWidth="1"/>
    <col min="6407" max="6656" width="9.140625" style="11"/>
    <col min="6657" max="6657" width="30" style="11" customWidth="1"/>
    <col min="6658" max="6658" width="82" style="11" customWidth="1"/>
    <col min="6659" max="6659" width="20.28515625" style="11" customWidth="1"/>
    <col min="6660" max="6660" width="19.140625" style="11" customWidth="1"/>
    <col min="6661" max="6661" width="16.85546875" style="11" customWidth="1"/>
    <col min="6662" max="6662" width="14.85546875" style="11" customWidth="1"/>
    <col min="6663" max="6912" width="9.140625" style="11"/>
    <col min="6913" max="6913" width="30" style="11" customWidth="1"/>
    <col min="6914" max="6914" width="82" style="11" customWidth="1"/>
    <col min="6915" max="6915" width="20.28515625" style="11" customWidth="1"/>
    <col min="6916" max="6916" width="19.140625" style="11" customWidth="1"/>
    <col min="6917" max="6917" width="16.85546875" style="11" customWidth="1"/>
    <col min="6918" max="6918" width="14.85546875" style="11" customWidth="1"/>
    <col min="6919" max="7168" width="9.140625" style="11"/>
    <col min="7169" max="7169" width="30" style="11" customWidth="1"/>
    <col min="7170" max="7170" width="82" style="11" customWidth="1"/>
    <col min="7171" max="7171" width="20.28515625" style="11" customWidth="1"/>
    <col min="7172" max="7172" width="19.140625" style="11" customWidth="1"/>
    <col min="7173" max="7173" width="16.85546875" style="11" customWidth="1"/>
    <col min="7174" max="7174" width="14.85546875" style="11" customWidth="1"/>
    <col min="7175" max="7424" width="9.140625" style="11"/>
    <col min="7425" max="7425" width="30" style="11" customWidth="1"/>
    <col min="7426" max="7426" width="82" style="11" customWidth="1"/>
    <col min="7427" max="7427" width="20.28515625" style="11" customWidth="1"/>
    <col min="7428" max="7428" width="19.140625" style="11" customWidth="1"/>
    <col min="7429" max="7429" width="16.85546875" style="11" customWidth="1"/>
    <col min="7430" max="7430" width="14.85546875" style="11" customWidth="1"/>
    <col min="7431" max="7680" width="9.140625" style="11"/>
    <col min="7681" max="7681" width="30" style="11" customWidth="1"/>
    <col min="7682" max="7682" width="82" style="11" customWidth="1"/>
    <col min="7683" max="7683" width="20.28515625" style="11" customWidth="1"/>
    <col min="7684" max="7684" width="19.140625" style="11" customWidth="1"/>
    <col min="7685" max="7685" width="16.85546875" style="11" customWidth="1"/>
    <col min="7686" max="7686" width="14.85546875" style="11" customWidth="1"/>
    <col min="7687" max="7936" width="9.140625" style="11"/>
    <col min="7937" max="7937" width="30" style="11" customWidth="1"/>
    <col min="7938" max="7938" width="82" style="11" customWidth="1"/>
    <col min="7939" max="7939" width="20.28515625" style="11" customWidth="1"/>
    <col min="7940" max="7940" width="19.140625" style="11" customWidth="1"/>
    <col min="7941" max="7941" width="16.85546875" style="11" customWidth="1"/>
    <col min="7942" max="7942" width="14.85546875" style="11" customWidth="1"/>
    <col min="7943" max="8192" width="9.140625" style="11"/>
    <col min="8193" max="8193" width="30" style="11" customWidth="1"/>
    <col min="8194" max="8194" width="82" style="11" customWidth="1"/>
    <col min="8195" max="8195" width="20.28515625" style="11" customWidth="1"/>
    <col min="8196" max="8196" width="19.140625" style="11" customWidth="1"/>
    <col min="8197" max="8197" width="16.85546875" style="11" customWidth="1"/>
    <col min="8198" max="8198" width="14.85546875" style="11" customWidth="1"/>
    <col min="8199" max="8448" width="9.140625" style="11"/>
    <col min="8449" max="8449" width="30" style="11" customWidth="1"/>
    <col min="8450" max="8450" width="82" style="11" customWidth="1"/>
    <col min="8451" max="8451" width="20.28515625" style="11" customWidth="1"/>
    <col min="8452" max="8452" width="19.140625" style="11" customWidth="1"/>
    <col min="8453" max="8453" width="16.85546875" style="11" customWidth="1"/>
    <col min="8454" max="8454" width="14.85546875" style="11" customWidth="1"/>
    <col min="8455" max="8704" width="9.140625" style="11"/>
    <col min="8705" max="8705" width="30" style="11" customWidth="1"/>
    <col min="8706" max="8706" width="82" style="11" customWidth="1"/>
    <col min="8707" max="8707" width="20.28515625" style="11" customWidth="1"/>
    <col min="8708" max="8708" width="19.140625" style="11" customWidth="1"/>
    <col min="8709" max="8709" width="16.85546875" style="11" customWidth="1"/>
    <col min="8710" max="8710" width="14.85546875" style="11" customWidth="1"/>
    <col min="8711" max="8960" width="9.140625" style="11"/>
    <col min="8961" max="8961" width="30" style="11" customWidth="1"/>
    <col min="8962" max="8962" width="82" style="11" customWidth="1"/>
    <col min="8963" max="8963" width="20.28515625" style="11" customWidth="1"/>
    <col min="8964" max="8964" width="19.140625" style="11" customWidth="1"/>
    <col min="8965" max="8965" width="16.85546875" style="11" customWidth="1"/>
    <col min="8966" max="8966" width="14.85546875" style="11" customWidth="1"/>
    <col min="8967" max="9216" width="9.140625" style="11"/>
    <col min="9217" max="9217" width="30" style="11" customWidth="1"/>
    <col min="9218" max="9218" width="82" style="11" customWidth="1"/>
    <col min="9219" max="9219" width="20.28515625" style="11" customWidth="1"/>
    <col min="9220" max="9220" width="19.140625" style="11" customWidth="1"/>
    <col min="9221" max="9221" width="16.85546875" style="11" customWidth="1"/>
    <col min="9222" max="9222" width="14.85546875" style="11" customWidth="1"/>
    <col min="9223" max="9472" width="9.140625" style="11"/>
    <col min="9473" max="9473" width="30" style="11" customWidth="1"/>
    <col min="9474" max="9474" width="82" style="11" customWidth="1"/>
    <col min="9475" max="9475" width="20.28515625" style="11" customWidth="1"/>
    <col min="9476" max="9476" width="19.140625" style="11" customWidth="1"/>
    <col min="9477" max="9477" width="16.85546875" style="11" customWidth="1"/>
    <col min="9478" max="9478" width="14.85546875" style="11" customWidth="1"/>
    <col min="9479" max="9728" width="9.140625" style="11"/>
    <col min="9729" max="9729" width="30" style="11" customWidth="1"/>
    <col min="9730" max="9730" width="82" style="11" customWidth="1"/>
    <col min="9731" max="9731" width="20.28515625" style="11" customWidth="1"/>
    <col min="9732" max="9732" width="19.140625" style="11" customWidth="1"/>
    <col min="9733" max="9733" width="16.85546875" style="11" customWidth="1"/>
    <col min="9734" max="9734" width="14.85546875" style="11" customWidth="1"/>
    <col min="9735" max="9984" width="9.140625" style="11"/>
    <col min="9985" max="9985" width="30" style="11" customWidth="1"/>
    <col min="9986" max="9986" width="82" style="11" customWidth="1"/>
    <col min="9987" max="9987" width="20.28515625" style="11" customWidth="1"/>
    <col min="9988" max="9988" width="19.140625" style="11" customWidth="1"/>
    <col min="9989" max="9989" width="16.85546875" style="11" customWidth="1"/>
    <col min="9990" max="9990" width="14.85546875" style="11" customWidth="1"/>
    <col min="9991" max="10240" width="9.140625" style="11"/>
    <col min="10241" max="10241" width="30" style="11" customWidth="1"/>
    <col min="10242" max="10242" width="82" style="11" customWidth="1"/>
    <col min="10243" max="10243" width="20.28515625" style="11" customWidth="1"/>
    <col min="10244" max="10244" width="19.140625" style="11" customWidth="1"/>
    <col min="10245" max="10245" width="16.85546875" style="11" customWidth="1"/>
    <col min="10246" max="10246" width="14.85546875" style="11" customWidth="1"/>
    <col min="10247" max="10496" width="9.140625" style="11"/>
    <col min="10497" max="10497" width="30" style="11" customWidth="1"/>
    <col min="10498" max="10498" width="82" style="11" customWidth="1"/>
    <col min="10499" max="10499" width="20.28515625" style="11" customWidth="1"/>
    <col min="10500" max="10500" width="19.140625" style="11" customWidth="1"/>
    <col min="10501" max="10501" width="16.85546875" style="11" customWidth="1"/>
    <col min="10502" max="10502" width="14.85546875" style="11" customWidth="1"/>
    <col min="10503" max="10752" width="9.140625" style="11"/>
    <col min="10753" max="10753" width="30" style="11" customWidth="1"/>
    <col min="10754" max="10754" width="82" style="11" customWidth="1"/>
    <col min="10755" max="10755" width="20.28515625" style="11" customWidth="1"/>
    <col min="10756" max="10756" width="19.140625" style="11" customWidth="1"/>
    <col min="10757" max="10757" width="16.85546875" style="11" customWidth="1"/>
    <col min="10758" max="10758" width="14.85546875" style="11" customWidth="1"/>
    <col min="10759" max="11008" width="9.140625" style="11"/>
    <col min="11009" max="11009" width="30" style="11" customWidth="1"/>
    <col min="11010" max="11010" width="82" style="11" customWidth="1"/>
    <col min="11011" max="11011" width="20.28515625" style="11" customWidth="1"/>
    <col min="11012" max="11012" width="19.140625" style="11" customWidth="1"/>
    <col min="11013" max="11013" width="16.85546875" style="11" customWidth="1"/>
    <col min="11014" max="11014" width="14.85546875" style="11" customWidth="1"/>
    <col min="11015" max="11264" width="9.140625" style="11"/>
    <col min="11265" max="11265" width="30" style="11" customWidth="1"/>
    <col min="11266" max="11266" width="82" style="11" customWidth="1"/>
    <col min="11267" max="11267" width="20.28515625" style="11" customWidth="1"/>
    <col min="11268" max="11268" width="19.140625" style="11" customWidth="1"/>
    <col min="11269" max="11269" width="16.85546875" style="11" customWidth="1"/>
    <col min="11270" max="11270" width="14.85546875" style="11" customWidth="1"/>
    <col min="11271" max="11520" width="9.140625" style="11"/>
    <col min="11521" max="11521" width="30" style="11" customWidth="1"/>
    <col min="11522" max="11522" width="82" style="11" customWidth="1"/>
    <col min="11523" max="11523" width="20.28515625" style="11" customWidth="1"/>
    <col min="11524" max="11524" width="19.140625" style="11" customWidth="1"/>
    <col min="11525" max="11525" width="16.85546875" style="11" customWidth="1"/>
    <col min="11526" max="11526" width="14.85546875" style="11" customWidth="1"/>
    <col min="11527" max="11776" width="9.140625" style="11"/>
    <col min="11777" max="11777" width="30" style="11" customWidth="1"/>
    <col min="11778" max="11778" width="82" style="11" customWidth="1"/>
    <col min="11779" max="11779" width="20.28515625" style="11" customWidth="1"/>
    <col min="11780" max="11780" width="19.140625" style="11" customWidth="1"/>
    <col min="11781" max="11781" width="16.85546875" style="11" customWidth="1"/>
    <col min="11782" max="11782" width="14.85546875" style="11" customWidth="1"/>
    <col min="11783" max="12032" width="9.140625" style="11"/>
    <col min="12033" max="12033" width="30" style="11" customWidth="1"/>
    <col min="12034" max="12034" width="82" style="11" customWidth="1"/>
    <col min="12035" max="12035" width="20.28515625" style="11" customWidth="1"/>
    <col min="12036" max="12036" width="19.140625" style="11" customWidth="1"/>
    <col min="12037" max="12037" width="16.85546875" style="11" customWidth="1"/>
    <col min="12038" max="12038" width="14.85546875" style="11" customWidth="1"/>
    <col min="12039" max="12288" width="9.140625" style="11"/>
    <col min="12289" max="12289" width="30" style="11" customWidth="1"/>
    <col min="12290" max="12290" width="82" style="11" customWidth="1"/>
    <col min="12291" max="12291" width="20.28515625" style="11" customWidth="1"/>
    <col min="12292" max="12292" width="19.140625" style="11" customWidth="1"/>
    <col min="12293" max="12293" width="16.85546875" style="11" customWidth="1"/>
    <col min="12294" max="12294" width="14.85546875" style="11" customWidth="1"/>
    <col min="12295" max="12544" width="9.140625" style="11"/>
    <col min="12545" max="12545" width="30" style="11" customWidth="1"/>
    <col min="12546" max="12546" width="82" style="11" customWidth="1"/>
    <col min="12547" max="12547" width="20.28515625" style="11" customWidth="1"/>
    <col min="12548" max="12548" width="19.140625" style="11" customWidth="1"/>
    <col min="12549" max="12549" width="16.85546875" style="11" customWidth="1"/>
    <col min="12550" max="12550" width="14.85546875" style="11" customWidth="1"/>
    <col min="12551" max="12800" width="9.140625" style="11"/>
    <col min="12801" max="12801" width="30" style="11" customWidth="1"/>
    <col min="12802" max="12802" width="82" style="11" customWidth="1"/>
    <col min="12803" max="12803" width="20.28515625" style="11" customWidth="1"/>
    <col min="12804" max="12804" width="19.140625" style="11" customWidth="1"/>
    <col min="12805" max="12805" width="16.85546875" style="11" customWidth="1"/>
    <col min="12806" max="12806" width="14.85546875" style="11" customWidth="1"/>
    <col min="12807" max="13056" width="9.140625" style="11"/>
    <col min="13057" max="13057" width="30" style="11" customWidth="1"/>
    <col min="13058" max="13058" width="82" style="11" customWidth="1"/>
    <col min="13059" max="13059" width="20.28515625" style="11" customWidth="1"/>
    <col min="13060" max="13060" width="19.140625" style="11" customWidth="1"/>
    <col min="13061" max="13061" width="16.85546875" style="11" customWidth="1"/>
    <col min="13062" max="13062" width="14.85546875" style="11" customWidth="1"/>
    <col min="13063" max="13312" width="9.140625" style="11"/>
    <col min="13313" max="13313" width="30" style="11" customWidth="1"/>
    <col min="13314" max="13314" width="82" style="11" customWidth="1"/>
    <col min="13315" max="13315" width="20.28515625" style="11" customWidth="1"/>
    <col min="13316" max="13316" width="19.140625" style="11" customWidth="1"/>
    <col min="13317" max="13317" width="16.85546875" style="11" customWidth="1"/>
    <col min="13318" max="13318" width="14.85546875" style="11" customWidth="1"/>
    <col min="13319" max="13568" width="9.140625" style="11"/>
    <col min="13569" max="13569" width="30" style="11" customWidth="1"/>
    <col min="13570" max="13570" width="82" style="11" customWidth="1"/>
    <col min="13571" max="13571" width="20.28515625" style="11" customWidth="1"/>
    <col min="13572" max="13572" width="19.140625" style="11" customWidth="1"/>
    <col min="13573" max="13573" width="16.85546875" style="11" customWidth="1"/>
    <col min="13574" max="13574" width="14.85546875" style="11" customWidth="1"/>
    <col min="13575" max="13824" width="9.140625" style="11"/>
    <col min="13825" max="13825" width="30" style="11" customWidth="1"/>
    <col min="13826" max="13826" width="82" style="11" customWidth="1"/>
    <col min="13827" max="13827" width="20.28515625" style="11" customWidth="1"/>
    <col min="13828" max="13828" width="19.140625" style="11" customWidth="1"/>
    <col min="13829" max="13829" width="16.85546875" style="11" customWidth="1"/>
    <col min="13830" max="13830" width="14.85546875" style="11" customWidth="1"/>
    <col min="13831" max="14080" width="9.140625" style="11"/>
    <col min="14081" max="14081" width="30" style="11" customWidth="1"/>
    <col min="14082" max="14082" width="82" style="11" customWidth="1"/>
    <col min="14083" max="14083" width="20.28515625" style="11" customWidth="1"/>
    <col min="14084" max="14084" width="19.140625" style="11" customWidth="1"/>
    <col min="14085" max="14085" width="16.85546875" style="11" customWidth="1"/>
    <col min="14086" max="14086" width="14.85546875" style="11" customWidth="1"/>
    <col min="14087" max="14336" width="9.140625" style="11"/>
    <col min="14337" max="14337" width="30" style="11" customWidth="1"/>
    <col min="14338" max="14338" width="82" style="11" customWidth="1"/>
    <col min="14339" max="14339" width="20.28515625" style="11" customWidth="1"/>
    <col min="14340" max="14340" width="19.140625" style="11" customWidth="1"/>
    <col min="14341" max="14341" width="16.85546875" style="11" customWidth="1"/>
    <col min="14342" max="14342" width="14.85546875" style="11" customWidth="1"/>
    <col min="14343" max="14592" width="9.140625" style="11"/>
    <col min="14593" max="14593" width="30" style="11" customWidth="1"/>
    <col min="14594" max="14594" width="82" style="11" customWidth="1"/>
    <col min="14595" max="14595" width="20.28515625" style="11" customWidth="1"/>
    <col min="14596" max="14596" width="19.140625" style="11" customWidth="1"/>
    <col min="14597" max="14597" width="16.85546875" style="11" customWidth="1"/>
    <col min="14598" max="14598" width="14.85546875" style="11" customWidth="1"/>
    <col min="14599" max="14848" width="9.140625" style="11"/>
    <col min="14849" max="14849" width="30" style="11" customWidth="1"/>
    <col min="14850" max="14850" width="82" style="11" customWidth="1"/>
    <col min="14851" max="14851" width="20.28515625" style="11" customWidth="1"/>
    <col min="14852" max="14852" width="19.140625" style="11" customWidth="1"/>
    <col min="14853" max="14853" width="16.85546875" style="11" customWidth="1"/>
    <col min="14854" max="14854" width="14.85546875" style="11" customWidth="1"/>
    <col min="14855" max="15104" width="9.140625" style="11"/>
    <col min="15105" max="15105" width="30" style="11" customWidth="1"/>
    <col min="15106" max="15106" width="82" style="11" customWidth="1"/>
    <col min="15107" max="15107" width="20.28515625" style="11" customWidth="1"/>
    <col min="15108" max="15108" width="19.140625" style="11" customWidth="1"/>
    <col min="15109" max="15109" width="16.85546875" style="11" customWidth="1"/>
    <col min="15110" max="15110" width="14.85546875" style="11" customWidth="1"/>
    <col min="15111" max="15360" width="9.140625" style="11"/>
    <col min="15361" max="15361" width="30" style="11" customWidth="1"/>
    <col min="15362" max="15362" width="82" style="11" customWidth="1"/>
    <col min="15363" max="15363" width="20.28515625" style="11" customWidth="1"/>
    <col min="15364" max="15364" width="19.140625" style="11" customWidth="1"/>
    <col min="15365" max="15365" width="16.85546875" style="11" customWidth="1"/>
    <col min="15366" max="15366" width="14.85546875" style="11" customWidth="1"/>
    <col min="15367" max="15616" width="9.140625" style="11"/>
    <col min="15617" max="15617" width="30" style="11" customWidth="1"/>
    <col min="15618" max="15618" width="82" style="11" customWidth="1"/>
    <col min="15619" max="15619" width="20.28515625" style="11" customWidth="1"/>
    <col min="15620" max="15620" width="19.140625" style="11" customWidth="1"/>
    <col min="15621" max="15621" width="16.85546875" style="11" customWidth="1"/>
    <col min="15622" max="15622" width="14.85546875" style="11" customWidth="1"/>
    <col min="15623" max="15872" width="9.140625" style="11"/>
    <col min="15873" max="15873" width="30" style="11" customWidth="1"/>
    <col min="15874" max="15874" width="82" style="11" customWidth="1"/>
    <col min="15875" max="15875" width="20.28515625" style="11" customWidth="1"/>
    <col min="15876" max="15876" width="19.140625" style="11" customWidth="1"/>
    <col min="15877" max="15877" width="16.85546875" style="11" customWidth="1"/>
    <col min="15878" max="15878" width="14.85546875" style="11" customWidth="1"/>
    <col min="15879" max="16128" width="9.140625" style="11"/>
    <col min="16129" max="16129" width="30" style="11" customWidth="1"/>
    <col min="16130" max="16130" width="82" style="11" customWidth="1"/>
    <col min="16131" max="16131" width="20.28515625" style="11" customWidth="1"/>
    <col min="16132" max="16132" width="19.140625" style="11" customWidth="1"/>
    <col min="16133" max="16133" width="16.85546875" style="11" customWidth="1"/>
    <col min="16134" max="16134" width="14.85546875" style="11" customWidth="1"/>
    <col min="16135" max="16384" width="9.140625" style="11"/>
  </cols>
  <sheetData>
    <row r="1" spans="1:6" ht="99.75" customHeight="1" x14ac:dyDescent="0.35">
      <c r="A1" s="140"/>
      <c r="B1" s="141"/>
      <c r="C1" s="261" t="s">
        <v>1044</v>
      </c>
      <c r="D1" s="261"/>
      <c r="E1" s="261"/>
      <c r="F1" s="141"/>
    </row>
    <row r="2" spans="1:6" ht="23.25" hidden="1" x14ac:dyDescent="0.35">
      <c r="A2" s="140"/>
      <c r="B2" s="141"/>
      <c r="C2" s="142"/>
      <c r="D2" s="142"/>
      <c r="E2" s="142"/>
      <c r="F2" s="141"/>
    </row>
    <row r="3" spans="1:6" ht="26.25" customHeight="1" x14ac:dyDescent="0.35">
      <c r="A3" s="262" t="s">
        <v>1045</v>
      </c>
      <c r="B3" s="262"/>
      <c r="C3" s="262"/>
      <c r="D3" s="262"/>
      <c r="E3" s="262"/>
      <c r="F3" s="141"/>
    </row>
    <row r="4" spans="1:6" ht="23.25" x14ac:dyDescent="0.35">
      <c r="A4" s="143"/>
      <c r="B4" s="144"/>
      <c r="C4" s="145"/>
      <c r="D4" s="146"/>
      <c r="E4" s="147" t="s">
        <v>290</v>
      </c>
      <c r="F4" s="141"/>
    </row>
    <row r="5" spans="1:6" ht="19.5" customHeight="1" x14ac:dyDescent="0.35">
      <c r="A5" s="263" t="s">
        <v>540</v>
      </c>
      <c r="B5" s="263" t="s">
        <v>541</v>
      </c>
      <c r="C5" s="263" t="s">
        <v>1046</v>
      </c>
      <c r="D5" s="263" t="s">
        <v>1047</v>
      </c>
      <c r="E5" s="263" t="s">
        <v>608</v>
      </c>
      <c r="F5" s="141"/>
    </row>
    <row r="6" spans="1:6" ht="36.75" customHeight="1" x14ac:dyDescent="0.35">
      <c r="A6" s="264"/>
      <c r="B6" s="264"/>
      <c r="C6" s="264"/>
      <c r="D6" s="264"/>
      <c r="E6" s="264"/>
      <c r="F6" s="141"/>
    </row>
    <row r="7" spans="1:6" ht="100.5" customHeight="1" x14ac:dyDescent="0.35">
      <c r="A7" s="265"/>
      <c r="B7" s="265"/>
      <c r="C7" s="265"/>
      <c r="D7" s="265"/>
      <c r="E7" s="265"/>
      <c r="F7" s="141"/>
    </row>
    <row r="8" spans="1:6" ht="24" customHeight="1" x14ac:dyDescent="0.35">
      <c r="A8" s="148" t="s">
        <v>609</v>
      </c>
      <c r="B8" s="149" t="s">
        <v>542</v>
      </c>
      <c r="C8" s="150">
        <f>C9+C18+C28+C36+C41+C55+C62+C68+C74+C122</f>
        <v>615946698</v>
      </c>
      <c r="D8" s="150">
        <f>D9+D18+D28+D36+D41+D55+D62+D68+D74+D122</f>
        <v>665553997.78999996</v>
      </c>
      <c r="E8" s="151">
        <f>D8/C8*100</f>
        <v>108.05382997442419</v>
      </c>
      <c r="F8" s="152"/>
    </row>
    <row r="9" spans="1:6" ht="23.25" customHeight="1" x14ac:dyDescent="0.35">
      <c r="A9" s="148" t="s">
        <v>610</v>
      </c>
      <c r="B9" s="149" t="s">
        <v>543</v>
      </c>
      <c r="C9" s="150">
        <f>C10</f>
        <v>518284160</v>
      </c>
      <c r="D9" s="150">
        <f>D10</f>
        <v>567435052.31999993</v>
      </c>
      <c r="E9" s="151">
        <f t="shared" ref="E9:E77" si="0">D9/C9*100</f>
        <v>109.48338693584614</v>
      </c>
      <c r="F9" s="141"/>
    </row>
    <row r="10" spans="1:6" ht="23.25" x14ac:dyDescent="0.35">
      <c r="A10" s="153" t="s">
        <v>611</v>
      </c>
      <c r="B10" s="154" t="s">
        <v>544</v>
      </c>
      <c r="C10" s="155">
        <f>C11+C12+C13+C14+C15+C16+C17</f>
        <v>518284160</v>
      </c>
      <c r="D10" s="155">
        <f>D11+D12+D13+D14+D15+D16+D17</f>
        <v>567435052.31999993</v>
      </c>
      <c r="E10" s="156">
        <f t="shared" si="0"/>
        <v>109.48338693584614</v>
      </c>
      <c r="F10" s="141"/>
    </row>
    <row r="11" spans="1:6" ht="93" x14ac:dyDescent="0.35">
      <c r="A11" s="153" t="s">
        <v>612</v>
      </c>
      <c r="B11" s="154" t="s">
        <v>613</v>
      </c>
      <c r="C11" s="155">
        <v>370368600</v>
      </c>
      <c r="D11" s="155">
        <v>389128958.31999999</v>
      </c>
      <c r="E11" s="156">
        <f t="shared" si="0"/>
        <v>105.06532095863419</v>
      </c>
      <c r="F11" s="141"/>
    </row>
    <row r="12" spans="1:6" ht="94.5" customHeight="1" x14ac:dyDescent="0.35">
      <c r="A12" s="153" t="s">
        <v>614</v>
      </c>
      <c r="B12" s="154" t="s">
        <v>615</v>
      </c>
      <c r="C12" s="155">
        <v>9200000</v>
      </c>
      <c r="D12" s="155">
        <v>9008484.6400000006</v>
      </c>
      <c r="E12" s="156">
        <f t="shared" si="0"/>
        <v>97.918311304347824</v>
      </c>
      <c r="F12" s="141"/>
    </row>
    <row r="13" spans="1:6" ht="54.75" customHeight="1" x14ac:dyDescent="0.35">
      <c r="A13" s="153" t="s">
        <v>616</v>
      </c>
      <c r="B13" s="154" t="s">
        <v>617</v>
      </c>
      <c r="C13" s="155">
        <v>7100000</v>
      </c>
      <c r="D13" s="155">
        <v>7126063.2800000003</v>
      </c>
      <c r="E13" s="156">
        <f t="shared" si="0"/>
        <v>100.36708845070423</v>
      </c>
      <c r="F13" s="141"/>
    </row>
    <row r="14" spans="1:6" ht="93" x14ac:dyDescent="0.35">
      <c r="A14" s="153" t="s">
        <v>618</v>
      </c>
      <c r="B14" s="154" t="s">
        <v>619</v>
      </c>
      <c r="C14" s="155">
        <v>460000</v>
      </c>
      <c r="D14" s="155">
        <v>467831.25</v>
      </c>
      <c r="E14" s="156">
        <f t="shared" si="0"/>
        <v>101.70244565217392</v>
      </c>
      <c r="F14" s="141"/>
    </row>
    <row r="15" spans="1:6" ht="116.25" x14ac:dyDescent="0.35">
      <c r="A15" s="153" t="s">
        <v>620</v>
      </c>
      <c r="B15" s="154" t="s">
        <v>621</v>
      </c>
      <c r="C15" s="155">
        <v>43000000</v>
      </c>
      <c r="D15" s="155">
        <v>39391300.770000003</v>
      </c>
      <c r="E15" s="156">
        <f t="shared" si="0"/>
        <v>91.60767620930234</v>
      </c>
      <c r="F15" s="141"/>
    </row>
    <row r="16" spans="1:6" ht="69.75" x14ac:dyDescent="0.35">
      <c r="A16" s="153" t="s">
        <v>1302</v>
      </c>
      <c r="B16" s="154" t="s">
        <v>1304</v>
      </c>
      <c r="C16" s="155">
        <v>17200000</v>
      </c>
      <c r="D16" s="155">
        <v>16437382.800000001</v>
      </c>
      <c r="E16" s="156">
        <f t="shared" si="0"/>
        <v>95.566179069767443</v>
      </c>
      <c r="F16" s="141"/>
    </row>
    <row r="17" spans="1:6" ht="69.75" x14ac:dyDescent="0.35">
      <c r="A17" s="153" t="s">
        <v>1303</v>
      </c>
      <c r="B17" s="154" t="s">
        <v>1305</v>
      </c>
      <c r="C17" s="155">
        <v>70955560</v>
      </c>
      <c r="D17" s="155">
        <v>105875031.26000001</v>
      </c>
      <c r="E17" s="156">
        <f t="shared" si="0"/>
        <v>149.2131571648508</v>
      </c>
      <c r="F17" s="141"/>
    </row>
    <row r="18" spans="1:6" ht="45" x14ac:dyDescent="0.35">
      <c r="A18" s="148" t="s">
        <v>622</v>
      </c>
      <c r="B18" s="149" t="s">
        <v>545</v>
      </c>
      <c r="C18" s="150">
        <f>C19</f>
        <v>29025000</v>
      </c>
      <c r="D18" s="150">
        <f>D19</f>
        <v>29776261.399999995</v>
      </c>
      <c r="E18" s="151">
        <f t="shared" si="0"/>
        <v>102.58832523686476</v>
      </c>
      <c r="F18" s="141"/>
    </row>
    <row r="19" spans="1:6" ht="46.5" x14ac:dyDescent="0.35">
      <c r="A19" s="153" t="s">
        <v>623</v>
      </c>
      <c r="B19" s="154" t="s">
        <v>546</v>
      </c>
      <c r="C19" s="155">
        <f>C20+C22+C24+C26</f>
        <v>29025000</v>
      </c>
      <c r="D19" s="155">
        <f>D20+D22+D24+D26</f>
        <v>29776261.399999995</v>
      </c>
      <c r="E19" s="156">
        <f t="shared" si="0"/>
        <v>102.58832523686476</v>
      </c>
      <c r="F19" s="141"/>
    </row>
    <row r="20" spans="1:6" ht="69.75" x14ac:dyDescent="0.35">
      <c r="A20" s="153" t="s">
        <v>624</v>
      </c>
      <c r="B20" s="154" t="s">
        <v>625</v>
      </c>
      <c r="C20" s="155">
        <f>C21</f>
        <v>15095000</v>
      </c>
      <c r="D20" s="155">
        <f>D21</f>
        <v>15428704.119999999</v>
      </c>
      <c r="E20" s="156">
        <f t="shared" si="0"/>
        <v>102.21069307717787</v>
      </c>
      <c r="F20" s="141"/>
    </row>
    <row r="21" spans="1:6" ht="116.25" x14ac:dyDescent="0.35">
      <c r="A21" s="153" t="s">
        <v>626</v>
      </c>
      <c r="B21" s="154" t="s">
        <v>627</v>
      </c>
      <c r="C21" s="155">
        <v>15095000</v>
      </c>
      <c r="D21" s="155">
        <v>15428704.119999999</v>
      </c>
      <c r="E21" s="156">
        <f t="shared" si="0"/>
        <v>102.21069307717787</v>
      </c>
      <c r="F21" s="141"/>
    </row>
    <row r="22" spans="1:6" ht="93" x14ac:dyDescent="0.35">
      <c r="A22" s="153" t="s">
        <v>628</v>
      </c>
      <c r="B22" s="154" t="s">
        <v>629</v>
      </c>
      <c r="C22" s="155">
        <f>C23</f>
        <v>75000</v>
      </c>
      <c r="D22" s="155">
        <f>D23</f>
        <v>80582.52</v>
      </c>
      <c r="E22" s="156">
        <f t="shared" si="0"/>
        <v>107.44336000000001</v>
      </c>
      <c r="F22" s="141"/>
    </row>
    <row r="23" spans="1:6" ht="139.5" x14ac:dyDescent="0.35">
      <c r="A23" s="153" t="s">
        <v>630</v>
      </c>
      <c r="B23" s="154" t="s">
        <v>631</v>
      </c>
      <c r="C23" s="155">
        <v>75000</v>
      </c>
      <c r="D23" s="155">
        <v>80582.52</v>
      </c>
      <c r="E23" s="156">
        <f t="shared" si="0"/>
        <v>107.44336000000001</v>
      </c>
      <c r="F23" s="141"/>
    </row>
    <row r="24" spans="1:6" ht="93" x14ac:dyDescent="0.35">
      <c r="A24" s="153" t="s">
        <v>632</v>
      </c>
      <c r="B24" s="154" t="s">
        <v>633</v>
      </c>
      <c r="C24" s="155">
        <f>C25</f>
        <v>15671000</v>
      </c>
      <c r="D24" s="155">
        <f>D25</f>
        <v>15946769.77</v>
      </c>
      <c r="E24" s="156">
        <f t="shared" si="0"/>
        <v>101.75974583625806</v>
      </c>
      <c r="F24" s="141"/>
    </row>
    <row r="25" spans="1:6" ht="139.5" x14ac:dyDescent="0.35">
      <c r="A25" s="153" t="s">
        <v>634</v>
      </c>
      <c r="B25" s="154" t="s">
        <v>635</v>
      </c>
      <c r="C25" s="155">
        <v>15671000</v>
      </c>
      <c r="D25" s="155">
        <v>15946769.77</v>
      </c>
      <c r="E25" s="156">
        <f t="shared" si="0"/>
        <v>101.75974583625806</v>
      </c>
      <c r="F25" s="141"/>
    </row>
    <row r="26" spans="1:6" ht="93" x14ac:dyDescent="0.35">
      <c r="A26" s="153" t="s">
        <v>636</v>
      </c>
      <c r="B26" s="154" t="s">
        <v>637</v>
      </c>
      <c r="C26" s="155">
        <f>C27</f>
        <v>-1816000</v>
      </c>
      <c r="D26" s="155">
        <f>D27</f>
        <v>-1679795.01</v>
      </c>
      <c r="E26" s="156">
        <f t="shared" si="0"/>
        <v>92.499725220264324</v>
      </c>
      <c r="F26" s="141"/>
    </row>
    <row r="27" spans="1:6" ht="139.5" x14ac:dyDescent="0.35">
      <c r="A27" s="153" t="s">
        <v>638</v>
      </c>
      <c r="B27" s="154" t="s">
        <v>639</v>
      </c>
      <c r="C27" s="155">
        <v>-1816000</v>
      </c>
      <c r="D27" s="155">
        <v>-1679795.01</v>
      </c>
      <c r="E27" s="156">
        <f t="shared" si="0"/>
        <v>92.499725220264324</v>
      </c>
      <c r="F27" s="141"/>
    </row>
    <row r="28" spans="1:6" ht="23.25" x14ac:dyDescent="0.35">
      <c r="A28" s="148" t="s">
        <v>640</v>
      </c>
      <c r="B28" s="149" t="s">
        <v>547</v>
      </c>
      <c r="C28" s="150">
        <f>C29+C32+C34</f>
        <v>9004000</v>
      </c>
      <c r="D28" s="150">
        <f>D29+D32+D34</f>
        <v>7952801.7400000002</v>
      </c>
      <c r="E28" s="151">
        <f t="shared" si="0"/>
        <v>88.325208129720124</v>
      </c>
      <c r="F28" s="141"/>
    </row>
    <row r="29" spans="1:6" ht="23.25" x14ac:dyDescent="0.35">
      <c r="A29" s="153" t="s">
        <v>641</v>
      </c>
      <c r="B29" s="154" t="s">
        <v>642</v>
      </c>
      <c r="C29" s="155">
        <f>C30+C31</f>
        <v>-178000</v>
      </c>
      <c r="D29" s="155">
        <f>D30+D31</f>
        <v>-175093.13</v>
      </c>
      <c r="E29" s="156">
        <f t="shared" si="0"/>
        <v>98.366926966292141</v>
      </c>
      <c r="F29" s="141"/>
    </row>
    <row r="30" spans="1:6" ht="23.25" x14ac:dyDescent="0.35">
      <c r="A30" s="153" t="s">
        <v>643</v>
      </c>
      <c r="B30" s="154" t="s">
        <v>642</v>
      </c>
      <c r="C30" s="155">
        <v>-178000</v>
      </c>
      <c r="D30" s="155">
        <v>-175089.53</v>
      </c>
      <c r="E30" s="156">
        <f t="shared" si="0"/>
        <v>98.364904494382017</v>
      </c>
      <c r="F30" s="141"/>
    </row>
    <row r="31" spans="1:6" ht="46.5" x14ac:dyDescent="0.35">
      <c r="A31" s="153" t="s">
        <v>644</v>
      </c>
      <c r="B31" s="154" t="s">
        <v>645</v>
      </c>
      <c r="C31" s="155">
        <v>0</v>
      </c>
      <c r="D31" s="155">
        <v>-3.6</v>
      </c>
      <c r="E31" s="156" t="e">
        <f t="shared" si="0"/>
        <v>#DIV/0!</v>
      </c>
      <c r="F31" s="141"/>
    </row>
    <row r="32" spans="1:6" ht="23.25" x14ac:dyDescent="0.35">
      <c r="A32" s="153" t="s">
        <v>646</v>
      </c>
      <c r="B32" s="154" t="s">
        <v>647</v>
      </c>
      <c r="C32" s="155">
        <f>C33</f>
        <v>982000</v>
      </c>
      <c r="D32" s="155">
        <f>D33</f>
        <v>988341.41</v>
      </c>
      <c r="E32" s="156">
        <f t="shared" si="0"/>
        <v>100.64576476578411</v>
      </c>
      <c r="F32" s="141"/>
    </row>
    <row r="33" spans="1:6" ht="23.25" x14ac:dyDescent="0.35">
      <c r="A33" s="153" t="s">
        <v>648</v>
      </c>
      <c r="B33" s="154" t="s">
        <v>647</v>
      </c>
      <c r="C33" s="155">
        <v>982000</v>
      </c>
      <c r="D33" s="155">
        <v>988341.41</v>
      </c>
      <c r="E33" s="156">
        <f t="shared" si="0"/>
        <v>100.64576476578411</v>
      </c>
      <c r="F33" s="141"/>
    </row>
    <row r="34" spans="1:6" ht="23.25" x14ac:dyDescent="0.35">
      <c r="A34" s="153" t="s">
        <v>649</v>
      </c>
      <c r="B34" s="154" t="s">
        <v>650</v>
      </c>
      <c r="C34" s="155">
        <f>C35</f>
        <v>8200000</v>
      </c>
      <c r="D34" s="155">
        <f>D35</f>
        <v>7139553.46</v>
      </c>
      <c r="E34" s="156">
        <f t="shared" si="0"/>
        <v>87.067725121951227</v>
      </c>
      <c r="F34" s="141"/>
    </row>
    <row r="35" spans="1:6" ht="46.5" x14ac:dyDescent="0.35">
      <c r="A35" s="153" t="s">
        <v>651</v>
      </c>
      <c r="B35" s="154" t="s">
        <v>652</v>
      </c>
      <c r="C35" s="155">
        <v>8200000</v>
      </c>
      <c r="D35" s="155">
        <v>7139553.46</v>
      </c>
      <c r="E35" s="156">
        <f t="shared" si="0"/>
        <v>87.067725121951227</v>
      </c>
      <c r="F35" s="141"/>
    </row>
    <row r="36" spans="1:6" ht="23.25" x14ac:dyDescent="0.35">
      <c r="A36" s="148" t="s">
        <v>653</v>
      </c>
      <c r="B36" s="149" t="s">
        <v>548</v>
      </c>
      <c r="C36" s="150">
        <f>C37+C39</f>
        <v>3650000</v>
      </c>
      <c r="D36" s="150">
        <f>D37+D39</f>
        <v>3834515.88</v>
      </c>
      <c r="E36" s="151">
        <f t="shared" si="0"/>
        <v>105.0552295890411</v>
      </c>
      <c r="F36" s="141"/>
    </row>
    <row r="37" spans="1:6" ht="46.5" x14ac:dyDescent="0.35">
      <c r="A37" s="153" t="s">
        <v>654</v>
      </c>
      <c r="B37" s="154" t="s">
        <v>655</v>
      </c>
      <c r="C37" s="155">
        <f>C38</f>
        <v>3585000</v>
      </c>
      <c r="D37" s="155">
        <f>D38</f>
        <v>3744515.88</v>
      </c>
      <c r="E37" s="156">
        <f t="shared" si="0"/>
        <v>104.44953640167363</v>
      </c>
      <c r="F37" s="141"/>
    </row>
    <row r="38" spans="1:6" ht="46.5" x14ac:dyDescent="0.35">
      <c r="A38" s="153" t="s">
        <v>656</v>
      </c>
      <c r="B38" s="154" t="s">
        <v>657</v>
      </c>
      <c r="C38" s="155">
        <v>3585000</v>
      </c>
      <c r="D38" s="155">
        <v>3744515.88</v>
      </c>
      <c r="E38" s="156">
        <f t="shared" si="0"/>
        <v>104.44953640167363</v>
      </c>
      <c r="F38" s="141"/>
    </row>
    <row r="39" spans="1:6" ht="46.5" x14ac:dyDescent="0.35">
      <c r="A39" s="153" t="s">
        <v>658</v>
      </c>
      <c r="B39" s="154" t="s">
        <v>604</v>
      </c>
      <c r="C39" s="155">
        <f>C40</f>
        <v>65000</v>
      </c>
      <c r="D39" s="155">
        <f>D40</f>
        <v>90000</v>
      </c>
      <c r="E39" s="156">
        <f t="shared" si="0"/>
        <v>138.46153846153845</v>
      </c>
      <c r="F39" s="141"/>
    </row>
    <row r="40" spans="1:6" ht="46.5" x14ac:dyDescent="0.35">
      <c r="A40" s="153" t="s">
        <v>659</v>
      </c>
      <c r="B40" s="154" t="s">
        <v>549</v>
      </c>
      <c r="C40" s="155">
        <v>65000</v>
      </c>
      <c r="D40" s="155">
        <v>90000</v>
      </c>
      <c r="E40" s="156">
        <f t="shared" si="0"/>
        <v>138.46153846153845</v>
      </c>
      <c r="F40" s="141"/>
    </row>
    <row r="41" spans="1:6" ht="45" x14ac:dyDescent="0.35">
      <c r="A41" s="148" t="s">
        <v>660</v>
      </c>
      <c r="B41" s="149" t="s">
        <v>550</v>
      </c>
      <c r="C41" s="150">
        <f>C42+C49+C53</f>
        <v>37994778</v>
      </c>
      <c r="D41" s="150">
        <f>D42+D49+D53</f>
        <v>38710293.359999999</v>
      </c>
      <c r="E41" s="151">
        <f t="shared" si="0"/>
        <v>101.88319394838943</v>
      </c>
      <c r="F41" s="141"/>
    </row>
    <row r="42" spans="1:6" ht="93" x14ac:dyDescent="0.35">
      <c r="A42" s="153" t="s">
        <v>661</v>
      </c>
      <c r="B42" s="154" t="s">
        <v>662</v>
      </c>
      <c r="C42" s="155">
        <f>C43+C45+C47</f>
        <v>37690578</v>
      </c>
      <c r="D42" s="155">
        <f>D43+D45+D47</f>
        <v>38406132.359999999</v>
      </c>
      <c r="E42" s="156">
        <f t="shared" si="0"/>
        <v>101.89849664815434</v>
      </c>
      <c r="F42" s="141"/>
    </row>
    <row r="43" spans="1:6" ht="69.75" x14ac:dyDescent="0.35">
      <c r="A43" s="153" t="s">
        <v>663</v>
      </c>
      <c r="B43" s="154" t="s">
        <v>664</v>
      </c>
      <c r="C43" s="155">
        <f>C44</f>
        <v>28010000</v>
      </c>
      <c r="D43" s="155">
        <f>D44</f>
        <v>28627173.809999999</v>
      </c>
      <c r="E43" s="156">
        <f t="shared" si="0"/>
        <v>102.20340524812566</v>
      </c>
      <c r="F43" s="141"/>
    </row>
    <row r="44" spans="1:6" ht="116.25" x14ac:dyDescent="0.35">
      <c r="A44" s="153" t="s">
        <v>665</v>
      </c>
      <c r="B44" s="154" t="s">
        <v>666</v>
      </c>
      <c r="C44" s="155">
        <v>28010000</v>
      </c>
      <c r="D44" s="155">
        <v>28627173.809999999</v>
      </c>
      <c r="E44" s="156">
        <f t="shared" si="0"/>
        <v>102.20340524812566</v>
      </c>
      <c r="F44" s="141"/>
    </row>
    <row r="45" spans="1:6" ht="93" x14ac:dyDescent="0.35">
      <c r="A45" s="153" t="s">
        <v>667</v>
      </c>
      <c r="B45" s="154" t="s">
        <v>668</v>
      </c>
      <c r="C45" s="155">
        <f>C46</f>
        <v>150000</v>
      </c>
      <c r="D45" s="155">
        <f>D46</f>
        <v>145286.18</v>
      </c>
      <c r="E45" s="156">
        <f t="shared" si="0"/>
        <v>96.857453333333325</v>
      </c>
      <c r="F45" s="141"/>
    </row>
    <row r="46" spans="1:6" ht="93" x14ac:dyDescent="0.35">
      <c r="A46" s="153" t="s">
        <v>669</v>
      </c>
      <c r="B46" s="154" t="s">
        <v>551</v>
      </c>
      <c r="C46" s="155">
        <v>150000</v>
      </c>
      <c r="D46" s="155">
        <v>145286.18</v>
      </c>
      <c r="E46" s="156">
        <f t="shared" si="0"/>
        <v>96.857453333333325</v>
      </c>
      <c r="F46" s="141"/>
    </row>
    <row r="47" spans="1:6" ht="46.5" customHeight="1" x14ac:dyDescent="0.35">
      <c r="A47" s="153" t="s">
        <v>670</v>
      </c>
      <c r="B47" s="154" t="s">
        <v>671</v>
      </c>
      <c r="C47" s="155">
        <f>C48</f>
        <v>9530578</v>
      </c>
      <c r="D47" s="155">
        <f>D48</f>
        <v>9633672.3699999992</v>
      </c>
      <c r="E47" s="156">
        <f t="shared" si="0"/>
        <v>101.08172211590944</v>
      </c>
      <c r="F47" s="141"/>
    </row>
    <row r="48" spans="1:6" ht="51.75" customHeight="1" x14ac:dyDescent="0.35">
      <c r="A48" s="153" t="s">
        <v>672</v>
      </c>
      <c r="B48" s="154" t="s">
        <v>673</v>
      </c>
      <c r="C48" s="155">
        <v>9530578</v>
      </c>
      <c r="D48" s="155">
        <v>9633672.3699999992</v>
      </c>
      <c r="E48" s="156">
        <f t="shared" si="0"/>
        <v>101.08172211590944</v>
      </c>
      <c r="F48" s="141"/>
    </row>
    <row r="49" spans="1:6" ht="43.5" customHeight="1" x14ac:dyDescent="0.35">
      <c r="A49" s="153" t="s">
        <v>674</v>
      </c>
      <c r="B49" s="154" t="s">
        <v>552</v>
      </c>
      <c r="C49" s="155">
        <f>C50</f>
        <v>99900</v>
      </c>
      <c r="D49" s="155">
        <f>D50</f>
        <v>99861</v>
      </c>
      <c r="E49" s="156">
        <f t="shared" si="0"/>
        <v>99.960960960960961</v>
      </c>
      <c r="F49" s="141"/>
    </row>
    <row r="50" spans="1:6" ht="69.75" x14ac:dyDescent="0.35">
      <c r="A50" s="153" t="s">
        <v>675</v>
      </c>
      <c r="B50" s="154" t="s">
        <v>676</v>
      </c>
      <c r="C50" s="155">
        <f>C51</f>
        <v>99900</v>
      </c>
      <c r="D50" s="155">
        <f>D51</f>
        <v>99861</v>
      </c>
      <c r="E50" s="156">
        <f t="shared" si="0"/>
        <v>99.960960960960961</v>
      </c>
      <c r="F50" s="141"/>
    </row>
    <row r="51" spans="1:6" ht="69.75" x14ac:dyDescent="0.35">
      <c r="A51" s="153" t="s">
        <v>677</v>
      </c>
      <c r="B51" s="154" t="s">
        <v>553</v>
      </c>
      <c r="C51" s="155">
        <v>99900</v>
      </c>
      <c r="D51" s="155">
        <v>99861</v>
      </c>
      <c r="E51" s="156">
        <f t="shared" si="0"/>
        <v>99.960960960960961</v>
      </c>
      <c r="F51" s="141"/>
    </row>
    <row r="52" spans="1:6" ht="93" x14ac:dyDescent="0.35">
      <c r="A52" s="153" t="s">
        <v>1308</v>
      </c>
      <c r="B52" s="154" t="s">
        <v>1310</v>
      </c>
      <c r="C52" s="155">
        <f>C53</f>
        <v>204300</v>
      </c>
      <c r="D52" s="155">
        <f>D53</f>
        <v>204300</v>
      </c>
      <c r="E52" s="156">
        <f t="shared" si="0"/>
        <v>100</v>
      </c>
      <c r="F52" s="141"/>
    </row>
    <row r="53" spans="1:6" ht="116.25" x14ac:dyDescent="0.35">
      <c r="A53" s="153" t="s">
        <v>1309</v>
      </c>
      <c r="B53" s="154" t="s">
        <v>1311</v>
      </c>
      <c r="C53" s="155">
        <f>C54</f>
        <v>204300</v>
      </c>
      <c r="D53" s="155">
        <f>D54</f>
        <v>204300</v>
      </c>
      <c r="E53" s="156">
        <f t="shared" si="0"/>
        <v>100</v>
      </c>
      <c r="F53" s="141"/>
    </row>
    <row r="54" spans="1:6" ht="116.25" x14ac:dyDescent="0.35">
      <c r="A54" s="153" t="s">
        <v>1306</v>
      </c>
      <c r="B54" s="154" t="s">
        <v>1307</v>
      </c>
      <c r="C54" s="155">
        <v>204300</v>
      </c>
      <c r="D54" s="155">
        <v>204300</v>
      </c>
      <c r="E54" s="156">
        <f t="shared" si="0"/>
        <v>100</v>
      </c>
      <c r="F54" s="141"/>
    </row>
    <row r="55" spans="1:6" ht="23.25" x14ac:dyDescent="0.35">
      <c r="A55" s="148" t="s">
        <v>678</v>
      </c>
      <c r="B55" s="149" t="s">
        <v>554</v>
      </c>
      <c r="C55" s="150">
        <f>C56</f>
        <v>890000</v>
      </c>
      <c r="D55" s="150">
        <f>D56</f>
        <v>882488.84</v>
      </c>
      <c r="E55" s="150">
        <f>E56</f>
        <v>99.156049438202245</v>
      </c>
      <c r="F55" s="141"/>
    </row>
    <row r="56" spans="1:6" ht="23.25" x14ac:dyDescent="0.35">
      <c r="A56" s="153" t="s">
        <v>679</v>
      </c>
      <c r="B56" s="154" t="s">
        <v>555</v>
      </c>
      <c r="C56" s="155">
        <f>C57+C58+C59</f>
        <v>890000</v>
      </c>
      <c r="D56" s="155">
        <f>D57+D58+D59</f>
        <v>882488.84</v>
      </c>
      <c r="E56" s="156">
        <f t="shared" si="0"/>
        <v>99.156049438202245</v>
      </c>
      <c r="F56" s="141"/>
    </row>
    <row r="57" spans="1:6" ht="46.5" x14ac:dyDescent="0.35">
      <c r="A57" s="153" t="s">
        <v>680</v>
      </c>
      <c r="B57" s="154" t="s">
        <v>681</v>
      </c>
      <c r="C57" s="155">
        <v>323000</v>
      </c>
      <c r="D57" s="155">
        <v>319966.90999999997</v>
      </c>
      <c r="E57" s="156">
        <f t="shared" si="0"/>
        <v>99.060962848297208</v>
      </c>
      <c r="F57" s="141"/>
    </row>
    <row r="58" spans="1:6" ht="23.25" x14ac:dyDescent="0.35">
      <c r="A58" s="153" t="s">
        <v>682</v>
      </c>
      <c r="B58" s="154" t="s">
        <v>556</v>
      </c>
      <c r="C58" s="155">
        <v>93000</v>
      </c>
      <c r="D58" s="155">
        <v>92344.19</v>
      </c>
      <c r="E58" s="156">
        <f t="shared" si="0"/>
        <v>99.294827956989252</v>
      </c>
      <c r="F58" s="141"/>
    </row>
    <row r="59" spans="1:6" ht="23.25" x14ac:dyDescent="0.35">
      <c r="A59" s="153" t="s">
        <v>683</v>
      </c>
      <c r="B59" s="154" t="s">
        <v>557</v>
      </c>
      <c r="C59" s="155">
        <f>C60+C61</f>
        <v>474000</v>
      </c>
      <c r="D59" s="155">
        <f>D60+D61</f>
        <v>470177.74</v>
      </c>
      <c r="E59" s="156">
        <f t="shared" si="0"/>
        <v>99.193616033755276</v>
      </c>
      <c r="F59" s="141"/>
    </row>
    <row r="60" spans="1:6" ht="23.25" x14ac:dyDescent="0.35">
      <c r="A60" s="153" t="s">
        <v>684</v>
      </c>
      <c r="B60" s="154" t="s">
        <v>558</v>
      </c>
      <c r="C60" s="155">
        <v>473000</v>
      </c>
      <c r="D60" s="155">
        <v>469160.85</v>
      </c>
      <c r="E60" s="156">
        <f t="shared" si="0"/>
        <v>99.188340380549676</v>
      </c>
      <c r="F60" s="141"/>
    </row>
    <row r="61" spans="1:6" ht="23.25" x14ac:dyDescent="0.35">
      <c r="A61" s="153" t="s">
        <v>685</v>
      </c>
      <c r="B61" s="154" t="s">
        <v>686</v>
      </c>
      <c r="C61" s="155">
        <v>1000</v>
      </c>
      <c r="D61" s="155">
        <v>1016.89</v>
      </c>
      <c r="E61" s="156">
        <v>0</v>
      </c>
      <c r="F61" s="141"/>
    </row>
    <row r="62" spans="1:6" ht="45" x14ac:dyDescent="0.35">
      <c r="A62" s="148" t="s">
        <v>687</v>
      </c>
      <c r="B62" s="149" t="s">
        <v>559</v>
      </c>
      <c r="C62" s="150">
        <f>C63</f>
        <v>952000</v>
      </c>
      <c r="D62" s="150">
        <f>D63</f>
        <v>957929.59</v>
      </c>
      <c r="E62" s="150">
        <f>E63</f>
        <v>100.62285609243698</v>
      </c>
      <c r="F62" s="141"/>
    </row>
    <row r="63" spans="1:6" ht="23.25" x14ac:dyDescent="0.35">
      <c r="A63" s="153" t="s">
        <v>688</v>
      </c>
      <c r="B63" s="154" t="s">
        <v>560</v>
      </c>
      <c r="C63" s="155">
        <f>C64+C66</f>
        <v>952000</v>
      </c>
      <c r="D63" s="155">
        <f>D64+D66</f>
        <v>957929.59</v>
      </c>
      <c r="E63" s="156">
        <f t="shared" si="0"/>
        <v>100.62285609243698</v>
      </c>
      <c r="F63" s="141"/>
    </row>
    <row r="64" spans="1:6" ht="46.5" x14ac:dyDescent="0.35">
      <c r="A64" s="153" t="s">
        <v>689</v>
      </c>
      <c r="B64" s="154" t="s">
        <v>690</v>
      </c>
      <c r="C64" s="155">
        <f>C65</f>
        <v>33000</v>
      </c>
      <c r="D64" s="155">
        <f>D65</f>
        <v>27916.39</v>
      </c>
      <c r="E64" s="156">
        <f t="shared" si="0"/>
        <v>84.5951212121212</v>
      </c>
      <c r="F64" s="141"/>
    </row>
    <row r="65" spans="1:6" ht="46.5" x14ac:dyDescent="0.35">
      <c r="A65" s="153" t="s">
        <v>691</v>
      </c>
      <c r="B65" s="154" t="s">
        <v>692</v>
      </c>
      <c r="C65" s="155">
        <v>33000</v>
      </c>
      <c r="D65" s="155">
        <v>27916.39</v>
      </c>
      <c r="E65" s="156">
        <f t="shared" si="0"/>
        <v>84.5951212121212</v>
      </c>
      <c r="F65" s="141"/>
    </row>
    <row r="66" spans="1:6" ht="23.25" x14ac:dyDescent="0.35">
      <c r="A66" s="153" t="s">
        <v>693</v>
      </c>
      <c r="B66" s="154" t="s">
        <v>561</v>
      </c>
      <c r="C66" s="155">
        <f>C67</f>
        <v>919000</v>
      </c>
      <c r="D66" s="155">
        <f>D67</f>
        <v>930013.2</v>
      </c>
      <c r="E66" s="156">
        <f t="shared" si="0"/>
        <v>101.19838955386288</v>
      </c>
      <c r="F66" s="141"/>
    </row>
    <row r="67" spans="1:6" ht="23.25" x14ac:dyDescent="0.35">
      <c r="A67" s="153" t="s">
        <v>694</v>
      </c>
      <c r="B67" s="154" t="s">
        <v>562</v>
      </c>
      <c r="C67" s="155">
        <v>919000</v>
      </c>
      <c r="D67" s="155">
        <v>930013.2</v>
      </c>
      <c r="E67" s="156">
        <f t="shared" si="0"/>
        <v>101.19838955386288</v>
      </c>
      <c r="F67" s="141"/>
    </row>
    <row r="68" spans="1:6" ht="45" x14ac:dyDescent="0.35">
      <c r="A68" s="148" t="s">
        <v>695</v>
      </c>
      <c r="B68" s="149" t="s">
        <v>563</v>
      </c>
      <c r="C68" s="150">
        <f>C69</f>
        <v>13096760</v>
      </c>
      <c r="D68" s="150">
        <f>D69</f>
        <v>12968625.68</v>
      </c>
      <c r="E68" s="151">
        <f t="shared" si="0"/>
        <v>99.021633442164315</v>
      </c>
      <c r="F68" s="141"/>
    </row>
    <row r="69" spans="1:6" ht="46.5" x14ac:dyDescent="0.35">
      <c r="A69" s="153" t="s">
        <v>696</v>
      </c>
      <c r="B69" s="154" t="s">
        <v>564</v>
      </c>
      <c r="C69" s="155">
        <f>C70+C72</f>
        <v>13096760</v>
      </c>
      <c r="D69" s="155">
        <f>D70+D72</f>
        <v>12968625.68</v>
      </c>
      <c r="E69" s="156">
        <f t="shared" si="0"/>
        <v>99.021633442164315</v>
      </c>
      <c r="F69" s="141"/>
    </row>
    <row r="70" spans="1:6" ht="46.5" x14ac:dyDescent="0.35">
      <c r="A70" s="153" t="s">
        <v>697</v>
      </c>
      <c r="B70" s="154" t="s">
        <v>565</v>
      </c>
      <c r="C70" s="155">
        <f>C71</f>
        <v>13046760</v>
      </c>
      <c r="D70" s="155">
        <f>D71</f>
        <v>12918884.779999999</v>
      </c>
      <c r="E70" s="156">
        <f t="shared" si="0"/>
        <v>99.019869914062951</v>
      </c>
      <c r="F70" s="141"/>
    </row>
    <row r="71" spans="1:6" ht="45" customHeight="1" x14ac:dyDescent="0.35">
      <c r="A71" s="153" t="s">
        <v>698</v>
      </c>
      <c r="B71" s="154" t="s">
        <v>566</v>
      </c>
      <c r="C71" s="155">
        <v>13046760</v>
      </c>
      <c r="D71" s="155">
        <v>12918884.779999999</v>
      </c>
      <c r="E71" s="156">
        <f t="shared" si="0"/>
        <v>99.019869914062951</v>
      </c>
      <c r="F71" s="141"/>
    </row>
    <row r="72" spans="1:6" ht="79.5" customHeight="1" x14ac:dyDescent="0.35">
      <c r="A72" s="153" t="s">
        <v>699</v>
      </c>
      <c r="B72" s="154" t="s">
        <v>700</v>
      </c>
      <c r="C72" s="155">
        <f>C73</f>
        <v>50000</v>
      </c>
      <c r="D72" s="155">
        <f>D73</f>
        <v>49740.9</v>
      </c>
      <c r="E72" s="156">
        <f t="shared" si="0"/>
        <v>99.481799999999993</v>
      </c>
      <c r="F72" s="141"/>
    </row>
    <row r="73" spans="1:6" ht="80.25" customHeight="1" x14ac:dyDescent="0.35">
      <c r="A73" s="153" t="s">
        <v>701</v>
      </c>
      <c r="B73" s="154" t="s">
        <v>702</v>
      </c>
      <c r="C73" s="155">
        <v>50000</v>
      </c>
      <c r="D73" s="155">
        <v>49740.9</v>
      </c>
      <c r="E73" s="156">
        <f t="shared" si="0"/>
        <v>99.481799999999993</v>
      </c>
      <c r="F73" s="141"/>
    </row>
    <row r="74" spans="1:6" ht="23.25" x14ac:dyDescent="0.35">
      <c r="A74" s="157" t="s">
        <v>703</v>
      </c>
      <c r="B74" s="158" t="s">
        <v>704</v>
      </c>
      <c r="C74" s="159">
        <f>C75+C105+C112+C114+C120+C103+C107</f>
        <v>3050000</v>
      </c>
      <c r="D74" s="159">
        <f>D75+D105+D112+D114+D120+D103+D107</f>
        <v>3036028.98</v>
      </c>
      <c r="E74" s="151">
        <f t="shared" si="0"/>
        <v>99.541933770491795</v>
      </c>
      <c r="F74" s="141"/>
    </row>
    <row r="75" spans="1:6" ht="46.5" x14ac:dyDescent="0.35">
      <c r="A75" s="153" t="s">
        <v>705</v>
      </c>
      <c r="B75" s="154" t="s">
        <v>706</v>
      </c>
      <c r="C75" s="155">
        <f>C76+C78+C80+C82+C84+C86+C88+C90+C92+C94+C96+C98+C101</f>
        <v>2331000</v>
      </c>
      <c r="D75" s="155">
        <f>D76+D78+D80+D82+D84+D86+D88+D90+D92+D94+D96+D98+D101</f>
        <v>2277812.65</v>
      </c>
      <c r="E75" s="156">
        <f t="shared" si="0"/>
        <v>97.718260403260402</v>
      </c>
      <c r="F75" s="141"/>
    </row>
    <row r="76" spans="1:6" ht="69.75" x14ac:dyDescent="0.35">
      <c r="A76" s="160" t="s">
        <v>707</v>
      </c>
      <c r="B76" s="161" t="s">
        <v>708</v>
      </c>
      <c r="C76" s="162">
        <f>C77</f>
        <v>14000</v>
      </c>
      <c r="D76" s="162">
        <f>D77</f>
        <v>17819</v>
      </c>
      <c r="E76" s="156">
        <f t="shared" si="0"/>
        <v>127.27857142857142</v>
      </c>
      <c r="F76" s="141"/>
    </row>
    <row r="77" spans="1:6" ht="93" x14ac:dyDescent="0.35">
      <c r="A77" s="153" t="s">
        <v>709</v>
      </c>
      <c r="B77" s="154" t="s">
        <v>710</v>
      </c>
      <c r="C77" s="155">
        <v>14000</v>
      </c>
      <c r="D77" s="155">
        <v>17819</v>
      </c>
      <c r="E77" s="156">
        <f t="shared" si="0"/>
        <v>127.27857142857142</v>
      </c>
      <c r="F77" s="141"/>
    </row>
    <row r="78" spans="1:6" ht="93" x14ac:dyDescent="0.35">
      <c r="A78" s="153" t="s">
        <v>711</v>
      </c>
      <c r="B78" s="154" t="s">
        <v>712</v>
      </c>
      <c r="C78" s="155">
        <f>C79</f>
        <v>66000</v>
      </c>
      <c r="D78" s="155">
        <f>D79</f>
        <v>63261.62</v>
      </c>
      <c r="E78" s="156">
        <f t="shared" ref="E78:E121" si="1">D78/C78*100</f>
        <v>95.850939393939399</v>
      </c>
      <c r="F78" s="141"/>
    </row>
    <row r="79" spans="1:6" ht="116.25" x14ac:dyDescent="0.35">
      <c r="A79" s="153" t="s">
        <v>713</v>
      </c>
      <c r="B79" s="154" t="s">
        <v>714</v>
      </c>
      <c r="C79" s="155">
        <v>66000</v>
      </c>
      <c r="D79" s="155">
        <v>63261.62</v>
      </c>
      <c r="E79" s="156">
        <f t="shared" si="1"/>
        <v>95.850939393939399</v>
      </c>
      <c r="F79" s="141"/>
    </row>
    <row r="80" spans="1:6" ht="69.75" x14ac:dyDescent="0.35">
      <c r="A80" s="153" t="s">
        <v>715</v>
      </c>
      <c r="B80" s="154" t="s">
        <v>716</v>
      </c>
      <c r="C80" s="155">
        <f>C81</f>
        <v>125000</v>
      </c>
      <c r="D80" s="155">
        <f>D81</f>
        <v>119780.66</v>
      </c>
      <c r="E80" s="156">
        <f t="shared" si="1"/>
        <v>95.824528000000001</v>
      </c>
      <c r="F80" s="141"/>
    </row>
    <row r="81" spans="1:6" ht="93" x14ac:dyDescent="0.35">
      <c r="A81" s="153" t="s">
        <v>717</v>
      </c>
      <c r="B81" s="154" t="s">
        <v>718</v>
      </c>
      <c r="C81" s="155">
        <v>125000</v>
      </c>
      <c r="D81" s="155">
        <v>119780.66</v>
      </c>
      <c r="E81" s="156">
        <f t="shared" si="1"/>
        <v>95.824528000000001</v>
      </c>
      <c r="F81" s="141"/>
    </row>
    <row r="82" spans="1:6" ht="69.75" x14ac:dyDescent="0.35">
      <c r="A82" s="153" t="s">
        <v>719</v>
      </c>
      <c r="B82" s="154" t="s">
        <v>720</v>
      </c>
      <c r="C82" s="155">
        <f>C83</f>
        <v>1090000</v>
      </c>
      <c r="D82" s="155">
        <f>D83</f>
        <v>1038435.77</v>
      </c>
      <c r="E82" s="156">
        <f t="shared" si="1"/>
        <v>95.269336697247709</v>
      </c>
      <c r="F82" s="141"/>
    </row>
    <row r="83" spans="1:6" ht="116.25" x14ac:dyDescent="0.35">
      <c r="A83" s="153" t="s">
        <v>721</v>
      </c>
      <c r="B83" s="154" t="s">
        <v>722</v>
      </c>
      <c r="C83" s="155">
        <v>1090000</v>
      </c>
      <c r="D83" s="155">
        <v>1038435.77</v>
      </c>
      <c r="E83" s="156">
        <f t="shared" si="1"/>
        <v>95.269336697247709</v>
      </c>
      <c r="F83" s="141"/>
    </row>
    <row r="84" spans="1:6" ht="69.75" hidden="1" x14ac:dyDescent="0.35">
      <c r="A84" s="153" t="s">
        <v>723</v>
      </c>
      <c r="B84" s="154" t="s">
        <v>724</v>
      </c>
      <c r="C84" s="155">
        <f>C85</f>
        <v>0</v>
      </c>
      <c r="D84" s="155">
        <f>D85</f>
        <v>0</v>
      </c>
      <c r="E84" s="156" t="e">
        <f t="shared" si="1"/>
        <v>#DIV/0!</v>
      </c>
      <c r="F84" s="141"/>
    </row>
    <row r="85" spans="1:6" ht="93" hidden="1" x14ac:dyDescent="0.35">
      <c r="A85" s="153" t="s">
        <v>725</v>
      </c>
      <c r="B85" s="154" t="s">
        <v>726</v>
      </c>
      <c r="C85" s="155"/>
      <c r="D85" s="155"/>
      <c r="E85" s="156" t="e">
        <f t="shared" si="1"/>
        <v>#DIV/0!</v>
      </c>
      <c r="F85" s="141"/>
    </row>
    <row r="86" spans="1:6" ht="69.75" x14ac:dyDescent="0.35">
      <c r="A86" s="153" t="s">
        <v>727</v>
      </c>
      <c r="B86" s="154" t="s">
        <v>728</v>
      </c>
      <c r="C86" s="155">
        <f>C87</f>
        <v>3000</v>
      </c>
      <c r="D86" s="155">
        <f>D87</f>
        <v>3000</v>
      </c>
      <c r="E86" s="156">
        <f t="shared" si="1"/>
        <v>100</v>
      </c>
      <c r="F86" s="141"/>
    </row>
    <row r="87" spans="1:6" ht="93" x14ac:dyDescent="0.35">
      <c r="A87" s="153" t="s">
        <v>729</v>
      </c>
      <c r="B87" s="154" t="s">
        <v>730</v>
      </c>
      <c r="C87" s="155">
        <v>3000</v>
      </c>
      <c r="D87" s="155">
        <v>3000</v>
      </c>
      <c r="E87" s="156">
        <f t="shared" si="1"/>
        <v>100</v>
      </c>
      <c r="F87" s="141"/>
    </row>
    <row r="88" spans="1:6" ht="69.75" x14ac:dyDescent="0.35">
      <c r="A88" s="153" t="s">
        <v>731</v>
      </c>
      <c r="B88" s="154" t="s">
        <v>732</v>
      </c>
      <c r="C88" s="155">
        <f>C89</f>
        <v>1500</v>
      </c>
      <c r="D88" s="155">
        <f>D89</f>
        <v>1500</v>
      </c>
      <c r="E88" s="156">
        <f t="shared" si="1"/>
        <v>100</v>
      </c>
      <c r="F88" s="141"/>
    </row>
    <row r="89" spans="1:6" ht="93" x14ac:dyDescent="0.35">
      <c r="A89" s="153" t="s">
        <v>733</v>
      </c>
      <c r="B89" s="154" t="s">
        <v>567</v>
      </c>
      <c r="C89" s="155">
        <v>1500</v>
      </c>
      <c r="D89" s="155">
        <v>1500</v>
      </c>
      <c r="E89" s="156">
        <f t="shared" si="1"/>
        <v>100</v>
      </c>
      <c r="F89" s="141"/>
    </row>
    <row r="90" spans="1:6" ht="93" x14ac:dyDescent="0.35">
      <c r="A90" s="153" t="s">
        <v>734</v>
      </c>
      <c r="B90" s="154" t="s">
        <v>735</v>
      </c>
      <c r="C90" s="155">
        <f>C91</f>
        <v>25000</v>
      </c>
      <c r="D90" s="155">
        <f>D91</f>
        <v>25000</v>
      </c>
      <c r="E90" s="156">
        <f t="shared" si="1"/>
        <v>100</v>
      </c>
      <c r="F90" s="141"/>
    </row>
    <row r="91" spans="1:6" ht="126" customHeight="1" x14ac:dyDescent="0.35">
      <c r="A91" s="153" t="s">
        <v>736</v>
      </c>
      <c r="B91" s="154" t="s">
        <v>737</v>
      </c>
      <c r="C91" s="155">
        <v>25000</v>
      </c>
      <c r="D91" s="155">
        <v>25000</v>
      </c>
      <c r="E91" s="156">
        <f t="shared" si="1"/>
        <v>100</v>
      </c>
      <c r="F91" s="141"/>
    </row>
    <row r="92" spans="1:6" ht="93" x14ac:dyDescent="0.35">
      <c r="A92" s="153" t="s">
        <v>738</v>
      </c>
      <c r="B92" s="154" t="s">
        <v>739</v>
      </c>
      <c r="C92" s="155">
        <f>C93</f>
        <v>15000</v>
      </c>
      <c r="D92" s="155">
        <f>D93</f>
        <v>17830.7</v>
      </c>
      <c r="E92" s="156">
        <f t="shared" si="1"/>
        <v>118.87133333333333</v>
      </c>
      <c r="F92" s="141"/>
    </row>
    <row r="93" spans="1:6" ht="139.5" x14ac:dyDescent="0.35">
      <c r="A93" s="153" t="s">
        <v>740</v>
      </c>
      <c r="B93" s="154" t="s">
        <v>741</v>
      </c>
      <c r="C93" s="155">
        <v>15000</v>
      </c>
      <c r="D93" s="155">
        <v>17830.7</v>
      </c>
      <c r="E93" s="156">
        <f t="shared" si="1"/>
        <v>118.87133333333333</v>
      </c>
      <c r="F93" s="141"/>
    </row>
    <row r="94" spans="1:6" ht="69.75" x14ac:dyDescent="0.35">
      <c r="A94" s="153" t="s">
        <v>742</v>
      </c>
      <c r="B94" s="154" t="s">
        <v>743</v>
      </c>
      <c r="C94" s="155">
        <f>C95</f>
        <v>12000</v>
      </c>
      <c r="D94" s="155">
        <f>D95</f>
        <v>10766.03</v>
      </c>
      <c r="E94" s="156">
        <f t="shared" si="1"/>
        <v>89.716916666666663</v>
      </c>
      <c r="F94" s="141"/>
    </row>
    <row r="95" spans="1:6" ht="93" x14ac:dyDescent="0.35">
      <c r="A95" s="153" t="s">
        <v>744</v>
      </c>
      <c r="B95" s="154" t="s">
        <v>568</v>
      </c>
      <c r="C95" s="155">
        <v>12000</v>
      </c>
      <c r="D95" s="155">
        <v>10766.03</v>
      </c>
      <c r="E95" s="156">
        <f t="shared" si="1"/>
        <v>89.716916666666663</v>
      </c>
      <c r="F95" s="141"/>
    </row>
    <row r="96" spans="1:6" ht="139.5" x14ac:dyDescent="0.35">
      <c r="A96" s="153" t="s">
        <v>745</v>
      </c>
      <c r="B96" s="154" t="s">
        <v>746</v>
      </c>
      <c r="C96" s="155">
        <f>C97</f>
        <v>10000</v>
      </c>
      <c r="D96" s="155">
        <f>D97</f>
        <v>8000</v>
      </c>
      <c r="E96" s="156">
        <f t="shared" si="1"/>
        <v>80</v>
      </c>
      <c r="F96" s="141"/>
    </row>
    <row r="97" spans="1:6" ht="139.5" x14ac:dyDescent="0.35">
      <c r="A97" s="153" t="s">
        <v>747</v>
      </c>
      <c r="B97" s="154" t="s">
        <v>569</v>
      </c>
      <c r="C97" s="155">
        <v>10000</v>
      </c>
      <c r="D97" s="155">
        <v>8000</v>
      </c>
      <c r="E97" s="156">
        <f t="shared" si="1"/>
        <v>80</v>
      </c>
      <c r="F97" s="141"/>
    </row>
    <row r="98" spans="1:6" ht="69.75" x14ac:dyDescent="0.35">
      <c r="A98" s="153" t="s">
        <v>748</v>
      </c>
      <c r="B98" s="154" t="s">
        <v>749</v>
      </c>
      <c r="C98" s="155">
        <f>C99+C100</f>
        <v>178000</v>
      </c>
      <c r="D98" s="155">
        <f>D99+D100</f>
        <v>176000</v>
      </c>
      <c r="E98" s="156">
        <f t="shared" si="1"/>
        <v>98.876404494382015</v>
      </c>
      <c r="F98" s="141"/>
    </row>
    <row r="99" spans="1:6" ht="93" x14ac:dyDescent="0.35">
      <c r="A99" s="153" t="s">
        <v>750</v>
      </c>
      <c r="B99" s="154" t="s">
        <v>751</v>
      </c>
      <c r="C99" s="155">
        <v>178000</v>
      </c>
      <c r="D99" s="155">
        <v>176000</v>
      </c>
      <c r="E99" s="156">
        <f t="shared" si="1"/>
        <v>98.876404494382015</v>
      </c>
      <c r="F99" s="141"/>
    </row>
    <row r="100" spans="1:6" ht="93" hidden="1" x14ac:dyDescent="0.35">
      <c r="A100" s="153" t="s">
        <v>752</v>
      </c>
      <c r="B100" s="154" t="s">
        <v>570</v>
      </c>
      <c r="C100" s="163"/>
      <c r="D100" s="163"/>
      <c r="E100" s="156" t="e">
        <f t="shared" si="1"/>
        <v>#DIV/0!</v>
      </c>
      <c r="F100" s="141"/>
    </row>
    <row r="101" spans="1:6" ht="93" x14ac:dyDescent="0.35">
      <c r="A101" s="153" t="s">
        <v>753</v>
      </c>
      <c r="B101" s="154" t="s">
        <v>754</v>
      </c>
      <c r="C101" s="163">
        <f>C102</f>
        <v>791500</v>
      </c>
      <c r="D101" s="163">
        <f>D102</f>
        <v>796418.87</v>
      </c>
      <c r="E101" s="156">
        <f t="shared" si="1"/>
        <v>100.62146178142768</v>
      </c>
      <c r="F101" s="141"/>
    </row>
    <row r="102" spans="1:6" ht="116.25" x14ac:dyDescent="0.35">
      <c r="A102" s="153" t="s">
        <v>755</v>
      </c>
      <c r="B102" s="154" t="s">
        <v>571</v>
      </c>
      <c r="C102" s="163">
        <v>791500</v>
      </c>
      <c r="D102" s="163">
        <v>796418.87</v>
      </c>
      <c r="E102" s="156">
        <f t="shared" si="1"/>
        <v>100.62146178142768</v>
      </c>
      <c r="F102" s="141"/>
    </row>
    <row r="103" spans="1:6" ht="139.5" x14ac:dyDescent="0.35">
      <c r="A103" s="153" t="s">
        <v>756</v>
      </c>
      <c r="B103" s="154" t="s">
        <v>757</v>
      </c>
      <c r="C103" s="163">
        <f>C104</f>
        <v>105000</v>
      </c>
      <c r="D103" s="163">
        <f>D104</f>
        <v>107627.98</v>
      </c>
      <c r="E103" s="156">
        <f t="shared" si="1"/>
        <v>102.5028380952381</v>
      </c>
      <c r="F103" s="141"/>
    </row>
    <row r="104" spans="1:6" ht="162.75" x14ac:dyDescent="0.35">
      <c r="A104" s="164" t="s">
        <v>758</v>
      </c>
      <c r="B104" s="165" t="s">
        <v>759</v>
      </c>
      <c r="C104" s="166">
        <v>105000</v>
      </c>
      <c r="D104" s="166">
        <v>107627.98</v>
      </c>
      <c r="E104" s="156">
        <f t="shared" si="1"/>
        <v>102.5028380952381</v>
      </c>
      <c r="F104" s="141"/>
    </row>
    <row r="105" spans="1:6" ht="46.5" x14ac:dyDescent="0.35">
      <c r="A105" s="153" t="s">
        <v>760</v>
      </c>
      <c r="B105" s="154" t="s">
        <v>761</v>
      </c>
      <c r="C105" s="163">
        <f>C106</f>
        <v>12000</v>
      </c>
      <c r="D105" s="163">
        <f>D106</f>
        <v>11000</v>
      </c>
      <c r="E105" s="156">
        <f t="shared" si="1"/>
        <v>91.666666666666657</v>
      </c>
      <c r="F105" s="141"/>
    </row>
    <row r="106" spans="1:6" ht="69.75" x14ac:dyDescent="0.35">
      <c r="A106" s="167" t="s">
        <v>762</v>
      </c>
      <c r="B106" s="168" t="s">
        <v>763</v>
      </c>
      <c r="C106" s="169">
        <v>12000</v>
      </c>
      <c r="D106" s="169">
        <v>11000</v>
      </c>
      <c r="E106" s="156">
        <f t="shared" si="1"/>
        <v>91.666666666666657</v>
      </c>
      <c r="F106" s="141"/>
    </row>
    <row r="107" spans="1:6" ht="116.25" x14ac:dyDescent="0.35">
      <c r="A107" s="153" t="s">
        <v>1036</v>
      </c>
      <c r="B107" s="154" t="s">
        <v>1037</v>
      </c>
      <c r="C107" s="163">
        <f>C108+C110</f>
        <v>15000</v>
      </c>
      <c r="D107" s="163">
        <f>D108+D110</f>
        <v>15000</v>
      </c>
      <c r="E107" s="156">
        <f t="shared" si="1"/>
        <v>100</v>
      </c>
      <c r="F107" s="141"/>
    </row>
    <row r="108" spans="1:6" ht="69.75" hidden="1" x14ac:dyDescent="0.35">
      <c r="A108" s="153" t="s">
        <v>764</v>
      </c>
      <c r="B108" s="154" t="s">
        <v>765</v>
      </c>
      <c r="C108" s="163">
        <f>C109</f>
        <v>0</v>
      </c>
      <c r="D108" s="163">
        <f>D109</f>
        <v>0</v>
      </c>
      <c r="E108" s="156" t="e">
        <f t="shared" si="1"/>
        <v>#DIV/0!</v>
      </c>
      <c r="F108" s="141"/>
    </row>
    <row r="109" spans="1:6" ht="93" hidden="1" x14ac:dyDescent="0.35">
      <c r="A109" s="153" t="s">
        <v>766</v>
      </c>
      <c r="B109" s="154" t="s">
        <v>767</v>
      </c>
      <c r="C109" s="163"/>
      <c r="D109" s="163"/>
      <c r="E109" s="156" t="e">
        <f t="shared" si="1"/>
        <v>#DIV/0!</v>
      </c>
      <c r="F109" s="141"/>
    </row>
    <row r="110" spans="1:6" ht="93" x14ac:dyDescent="0.35">
      <c r="A110" s="153" t="s">
        <v>1034</v>
      </c>
      <c r="B110" s="154" t="s">
        <v>1038</v>
      </c>
      <c r="C110" s="163">
        <f>C111</f>
        <v>15000</v>
      </c>
      <c r="D110" s="163">
        <f>D111</f>
        <v>15000</v>
      </c>
      <c r="E110" s="156">
        <f t="shared" si="1"/>
        <v>100</v>
      </c>
      <c r="F110" s="141"/>
    </row>
    <row r="111" spans="1:6" ht="93" x14ac:dyDescent="0.35">
      <c r="A111" s="153" t="s">
        <v>1035</v>
      </c>
      <c r="B111" s="154" t="s">
        <v>1039</v>
      </c>
      <c r="C111" s="163">
        <v>15000</v>
      </c>
      <c r="D111" s="163">
        <v>15000</v>
      </c>
      <c r="E111" s="156">
        <f t="shared" si="1"/>
        <v>100</v>
      </c>
      <c r="F111" s="141"/>
    </row>
    <row r="112" spans="1:6" ht="69.75" hidden="1" x14ac:dyDescent="0.35">
      <c r="A112" s="170" t="s">
        <v>768</v>
      </c>
      <c r="B112" s="168" t="s">
        <v>769</v>
      </c>
      <c r="C112" s="169">
        <f>C113</f>
        <v>0</v>
      </c>
      <c r="D112" s="169">
        <f>D113</f>
        <v>0</v>
      </c>
      <c r="E112" s="156" t="e">
        <f t="shared" si="1"/>
        <v>#DIV/0!</v>
      </c>
      <c r="F112" s="141"/>
    </row>
    <row r="113" spans="1:6" ht="46.5" hidden="1" x14ac:dyDescent="0.35">
      <c r="A113" s="153" t="s">
        <v>770</v>
      </c>
      <c r="B113" s="154" t="s">
        <v>771</v>
      </c>
      <c r="C113" s="163"/>
      <c r="D113" s="163"/>
      <c r="E113" s="156" t="e">
        <f t="shared" si="1"/>
        <v>#DIV/0!</v>
      </c>
      <c r="F113" s="141"/>
    </row>
    <row r="114" spans="1:6" ht="23.25" x14ac:dyDescent="0.35">
      <c r="A114" s="153" t="s">
        <v>772</v>
      </c>
      <c r="B114" s="154" t="s">
        <v>773</v>
      </c>
      <c r="C114" s="163">
        <f>C115+C117</f>
        <v>165000</v>
      </c>
      <c r="D114" s="163">
        <f>D115+D117</f>
        <v>204622.54</v>
      </c>
      <c r="E114" s="156">
        <f t="shared" si="1"/>
        <v>124.01366060606061</v>
      </c>
      <c r="F114" s="141"/>
    </row>
    <row r="115" spans="1:6" ht="116.25" hidden="1" x14ac:dyDescent="0.35">
      <c r="A115" s="160" t="s">
        <v>774</v>
      </c>
      <c r="B115" s="161" t="s">
        <v>775</v>
      </c>
      <c r="C115" s="171">
        <f>C116</f>
        <v>0</v>
      </c>
      <c r="D115" s="171">
        <f>D116</f>
        <v>0</v>
      </c>
      <c r="E115" s="156">
        <v>0</v>
      </c>
      <c r="F115" s="141"/>
    </row>
    <row r="116" spans="1:6" ht="93" hidden="1" x14ac:dyDescent="0.35">
      <c r="A116" s="153" t="s">
        <v>776</v>
      </c>
      <c r="B116" s="154" t="s">
        <v>777</v>
      </c>
      <c r="C116" s="163">
        <v>0</v>
      </c>
      <c r="D116" s="163"/>
      <c r="E116" s="156">
        <v>0</v>
      </c>
      <c r="F116" s="141"/>
    </row>
    <row r="117" spans="1:6" ht="93" x14ac:dyDescent="0.35">
      <c r="A117" s="153" t="s">
        <v>778</v>
      </c>
      <c r="B117" s="154" t="s">
        <v>779</v>
      </c>
      <c r="C117" s="163">
        <f>C118+C119</f>
        <v>165000</v>
      </c>
      <c r="D117" s="163">
        <f>D118+D119</f>
        <v>204622.54</v>
      </c>
      <c r="E117" s="156">
        <f t="shared" si="1"/>
        <v>124.01366060606061</v>
      </c>
      <c r="F117" s="141"/>
    </row>
    <row r="118" spans="1:6" ht="69.75" x14ac:dyDescent="0.35">
      <c r="A118" s="153" t="s">
        <v>780</v>
      </c>
      <c r="B118" s="154" t="s">
        <v>781</v>
      </c>
      <c r="C118" s="163">
        <v>165000</v>
      </c>
      <c r="D118" s="163">
        <v>204622.54</v>
      </c>
      <c r="E118" s="156">
        <f t="shared" si="1"/>
        <v>124.01366060606061</v>
      </c>
      <c r="F118" s="141"/>
    </row>
    <row r="119" spans="1:6" ht="93" hidden="1" x14ac:dyDescent="0.35">
      <c r="A119" s="164" t="s">
        <v>782</v>
      </c>
      <c r="B119" s="165" t="s">
        <v>572</v>
      </c>
      <c r="C119" s="166"/>
      <c r="D119" s="166"/>
      <c r="E119" s="156" t="e">
        <f t="shared" si="1"/>
        <v>#DIV/0!</v>
      </c>
      <c r="F119" s="141"/>
    </row>
    <row r="120" spans="1:6" ht="23.25" x14ac:dyDescent="0.35">
      <c r="A120" s="153" t="s">
        <v>783</v>
      </c>
      <c r="B120" s="154" t="s">
        <v>784</v>
      </c>
      <c r="C120" s="163">
        <f>C121</f>
        <v>422000</v>
      </c>
      <c r="D120" s="163">
        <f>D121</f>
        <v>419965.81</v>
      </c>
      <c r="E120" s="156">
        <f t="shared" si="1"/>
        <v>99.517964454976308</v>
      </c>
      <c r="F120" s="141"/>
    </row>
    <row r="121" spans="1:6" ht="116.25" x14ac:dyDescent="0.35">
      <c r="A121" s="160" t="s">
        <v>785</v>
      </c>
      <c r="B121" s="161" t="s">
        <v>605</v>
      </c>
      <c r="C121" s="171">
        <v>422000</v>
      </c>
      <c r="D121" s="171">
        <v>419965.81</v>
      </c>
      <c r="E121" s="156">
        <f t="shared" si="1"/>
        <v>99.517964454976308</v>
      </c>
      <c r="F121" s="141"/>
    </row>
    <row r="122" spans="1:6" ht="23.25" x14ac:dyDescent="0.35">
      <c r="A122" s="148" t="s">
        <v>786</v>
      </c>
      <c r="B122" s="149" t="s">
        <v>787</v>
      </c>
      <c r="C122" s="172">
        <f>C123</f>
        <v>0</v>
      </c>
      <c r="D122" s="172">
        <f>D123</f>
        <v>0</v>
      </c>
      <c r="E122" s="151">
        <v>0</v>
      </c>
      <c r="F122" s="141"/>
    </row>
    <row r="123" spans="1:6" ht="23.25" x14ac:dyDescent="0.35">
      <c r="A123" s="153" t="s">
        <v>788</v>
      </c>
      <c r="B123" s="154" t="s">
        <v>789</v>
      </c>
      <c r="C123" s="163">
        <f>C124</f>
        <v>0</v>
      </c>
      <c r="D123" s="163">
        <f>D124</f>
        <v>0</v>
      </c>
      <c r="E123" s="156">
        <v>0</v>
      </c>
      <c r="F123" s="141"/>
    </row>
    <row r="124" spans="1:6" ht="23.25" x14ac:dyDescent="0.35">
      <c r="A124" s="153" t="s">
        <v>790</v>
      </c>
      <c r="B124" s="154" t="s">
        <v>791</v>
      </c>
      <c r="C124" s="163">
        <v>0</v>
      </c>
      <c r="D124" s="163">
        <v>0</v>
      </c>
      <c r="E124" s="156">
        <v>0</v>
      </c>
      <c r="F124" s="141"/>
    </row>
    <row r="125" spans="1:6" ht="23.25" x14ac:dyDescent="0.35">
      <c r="A125" s="173" t="s">
        <v>792</v>
      </c>
      <c r="B125" s="174" t="s">
        <v>573</v>
      </c>
      <c r="C125" s="172">
        <f>C126+C177+C181</f>
        <v>1310417820.6999998</v>
      </c>
      <c r="D125" s="172">
        <f>D126+D177+D181</f>
        <v>1279543326.1900001</v>
      </c>
      <c r="E125" s="175">
        <f>D125/C125*100</f>
        <v>97.643919822953336</v>
      </c>
      <c r="F125" s="141"/>
    </row>
    <row r="126" spans="1:6" ht="46.5" x14ac:dyDescent="0.35">
      <c r="A126" s="176" t="s">
        <v>793</v>
      </c>
      <c r="B126" s="177" t="s">
        <v>574</v>
      </c>
      <c r="C126" s="178">
        <f>C127+C134+C157+C168</f>
        <v>1310440016.4299998</v>
      </c>
      <c r="D126" s="178">
        <f>D127+D134+D157+D168</f>
        <v>1279565521.9200001</v>
      </c>
      <c r="E126" s="175">
        <f>D126/C126*100</f>
        <v>97.643959729335009</v>
      </c>
      <c r="F126" s="141"/>
    </row>
    <row r="127" spans="1:6" ht="23.25" x14ac:dyDescent="0.35">
      <c r="A127" s="173" t="s">
        <v>794</v>
      </c>
      <c r="B127" s="174" t="s">
        <v>575</v>
      </c>
      <c r="C127" s="178">
        <f>C128+C130+C132</f>
        <v>36315336.039999999</v>
      </c>
      <c r="D127" s="178">
        <f>D128+D130+D132</f>
        <v>36315336.039999999</v>
      </c>
      <c r="E127" s="175">
        <f>D127/C127*100</f>
        <v>100</v>
      </c>
      <c r="F127" s="141"/>
    </row>
    <row r="128" spans="1:6" ht="23.25" x14ac:dyDescent="0.35">
      <c r="A128" s="176" t="s">
        <v>795</v>
      </c>
      <c r="B128" s="179" t="s">
        <v>576</v>
      </c>
      <c r="C128" s="180">
        <f>C129</f>
        <v>14029000</v>
      </c>
      <c r="D128" s="180">
        <f>D129</f>
        <v>14029000</v>
      </c>
      <c r="E128" s="181">
        <f t="shared" ref="E128:E183" si="2">D128/C128*100</f>
        <v>100</v>
      </c>
      <c r="F128" s="141"/>
    </row>
    <row r="129" spans="1:6" ht="46.5" x14ac:dyDescent="0.35">
      <c r="A129" s="176" t="s">
        <v>796</v>
      </c>
      <c r="B129" s="179" t="s">
        <v>577</v>
      </c>
      <c r="C129" s="180">
        <v>14029000</v>
      </c>
      <c r="D129" s="163">
        <v>14029000</v>
      </c>
      <c r="E129" s="181">
        <f t="shared" si="2"/>
        <v>100</v>
      </c>
      <c r="F129" s="141"/>
    </row>
    <row r="130" spans="1:6" ht="46.5" x14ac:dyDescent="0.35">
      <c r="A130" s="176" t="s">
        <v>797</v>
      </c>
      <c r="B130" s="179" t="s">
        <v>578</v>
      </c>
      <c r="C130" s="180">
        <f>C131</f>
        <v>20192336.039999999</v>
      </c>
      <c r="D130" s="180">
        <f>D131</f>
        <v>20192336.039999999</v>
      </c>
      <c r="E130" s="181">
        <f t="shared" si="2"/>
        <v>100</v>
      </c>
      <c r="F130" s="141"/>
    </row>
    <row r="131" spans="1:6" ht="46.5" x14ac:dyDescent="0.35">
      <c r="A131" s="176" t="s">
        <v>798</v>
      </c>
      <c r="B131" s="179" t="s">
        <v>579</v>
      </c>
      <c r="C131" s="180">
        <v>20192336.039999999</v>
      </c>
      <c r="D131" s="163">
        <v>20192336.039999999</v>
      </c>
      <c r="E131" s="181">
        <f t="shared" si="2"/>
        <v>100</v>
      </c>
      <c r="F131" s="141"/>
    </row>
    <row r="132" spans="1:6" ht="23.25" x14ac:dyDescent="0.35">
      <c r="A132" s="176" t="s">
        <v>1028</v>
      </c>
      <c r="B132" s="179" t="s">
        <v>1026</v>
      </c>
      <c r="C132" s="180">
        <f>C133</f>
        <v>2094000</v>
      </c>
      <c r="D132" s="180">
        <f>D133</f>
        <v>2094000</v>
      </c>
      <c r="E132" s="181">
        <f t="shared" si="2"/>
        <v>100</v>
      </c>
      <c r="F132" s="141"/>
    </row>
    <row r="133" spans="1:6" ht="23.25" x14ac:dyDescent="0.35">
      <c r="A133" s="176" t="s">
        <v>1029</v>
      </c>
      <c r="B133" s="179" t="s">
        <v>1027</v>
      </c>
      <c r="C133" s="180">
        <v>2094000</v>
      </c>
      <c r="D133" s="163">
        <v>2094000</v>
      </c>
      <c r="E133" s="181">
        <f t="shared" si="2"/>
        <v>100</v>
      </c>
      <c r="F133" s="141"/>
    </row>
    <row r="134" spans="1:6" ht="45" x14ac:dyDescent="0.35">
      <c r="A134" s="173" t="s">
        <v>799</v>
      </c>
      <c r="B134" s="174" t="s">
        <v>580</v>
      </c>
      <c r="C134" s="178">
        <f>C135+C137+C139+C141+C143+C145+C147+C149+C151+C153+C155</f>
        <v>336357321.26999998</v>
      </c>
      <c r="D134" s="178">
        <f>D135+D137+D139+D141+D143+D145+D147+D149+D151+D153+D155</f>
        <v>307847875.93999994</v>
      </c>
      <c r="E134" s="175">
        <f t="shared" si="2"/>
        <v>91.524059823536589</v>
      </c>
      <c r="F134" s="141"/>
    </row>
    <row r="135" spans="1:6" ht="46.5" x14ac:dyDescent="0.35">
      <c r="A135" s="176" t="s">
        <v>800</v>
      </c>
      <c r="B135" s="179" t="s">
        <v>801</v>
      </c>
      <c r="C135" s="182">
        <f>C136</f>
        <v>27282611.440000001</v>
      </c>
      <c r="D135" s="163">
        <f>D136</f>
        <v>7715965.9199999999</v>
      </c>
      <c r="E135" s="181">
        <f t="shared" si="2"/>
        <v>28.281625228468233</v>
      </c>
      <c r="F135" s="141"/>
    </row>
    <row r="136" spans="1:6" ht="46.5" x14ac:dyDescent="0.35">
      <c r="A136" s="176" t="s">
        <v>802</v>
      </c>
      <c r="B136" s="179" t="s">
        <v>803</v>
      </c>
      <c r="C136" s="183">
        <v>27282611.440000001</v>
      </c>
      <c r="D136" s="163">
        <v>7715965.9199999999</v>
      </c>
      <c r="E136" s="181">
        <f t="shared" si="2"/>
        <v>28.281625228468233</v>
      </c>
      <c r="F136" s="141"/>
    </row>
    <row r="137" spans="1:6" ht="93" x14ac:dyDescent="0.35">
      <c r="A137" s="176" t="s">
        <v>804</v>
      </c>
      <c r="B137" s="179" t="s">
        <v>581</v>
      </c>
      <c r="C137" s="182">
        <f>C138</f>
        <v>129212768.31999999</v>
      </c>
      <c r="D137" s="163">
        <f>D138</f>
        <v>129212768.31999999</v>
      </c>
      <c r="E137" s="181">
        <f t="shared" si="2"/>
        <v>100</v>
      </c>
      <c r="F137" s="141"/>
    </row>
    <row r="138" spans="1:6" ht="66" customHeight="1" x14ac:dyDescent="0.35">
      <c r="A138" s="176" t="s">
        <v>805</v>
      </c>
      <c r="B138" s="179" t="s">
        <v>582</v>
      </c>
      <c r="C138" s="180">
        <v>129212768.31999999</v>
      </c>
      <c r="D138" s="163">
        <v>129212768.31999999</v>
      </c>
      <c r="E138" s="181">
        <f t="shared" si="2"/>
        <v>100</v>
      </c>
      <c r="F138" s="141"/>
    </row>
    <row r="139" spans="1:6" ht="23.25" hidden="1" x14ac:dyDescent="0.35">
      <c r="A139" s="176"/>
      <c r="B139" s="179"/>
      <c r="C139" s="184"/>
      <c r="D139" s="163"/>
      <c r="E139" s="181"/>
      <c r="F139" s="141"/>
    </row>
    <row r="140" spans="1:6" ht="23.25" hidden="1" x14ac:dyDescent="0.35">
      <c r="A140" s="176"/>
      <c r="B140" s="179"/>
      <c r="C140" s="183"/>
      <c r="D140" s="163"/>
      <c r="E140" s="181"/>
      <c r="F140" s="141"/>
    </row>
    <row r="141" spans="1:6" ht="69.75" x14ac:dyDescent="0.35">
      <c r="A141" s="176" t="s">
        <v>806</v>
      </c>
      <c r="B141" s="179" t="s">
        <v>583</v>
      </c>
      <c r="C141" s="182">
        <f>C142</f>
        <v>37808385.700000003</v>
      </c>
      <c r="D141" s="163">
        <f>D142</f>
        <v>30236851.73</v>
      </c>
      <c r="E141" s="181">
        <f t="shared" si="2"/>
        <v>79.973929513737474</v>
      </c>
      <c r="F141" s="141"/>
    </row>
    <row r="142" spans="1:6" ht="69.75" x14ac:dyDescent="0.35">
      <c r="A142" s="176" t="s">
        <v>807</v>
      </c>
      <c r="B142" s="179" t="s">
        <v>584</v>
      </c>
      <c r="C142" s="182">
        <v>37808385.700000003</v>
      </c>
      <c r="D142" s="163">
        <v>30236851.73</v>
      </c>
      <c r="E142" s="181">
        <f t="shared" si="2"/>
        <v>79.973929513737474</v>
      </c>
      <c r="F142" s="141"/>
    </row>
    <row r="143" spans="1:6" ht="46.5" x14ac:dyDescent="0.35">
      <c r="A143" s="176" t="s">
        <v>808</v>
      </c>
      <c r="B143" s="179" t="s">
        <v>585</v>
      </c>
      <c r="C143" s="182">
        <f>C144</f>
        <v>1153890</v>
      </c>
      <c r="D143" s="163">
        <f>D144</f>
        <v>1153890</v>
      </c>
      <c r="E143" s="181">
        <f t="shared" si="2"/>
        <v>100</v>
      </c>
      <c r="F143" s="141"/>
    </row>
    <row r="144" spans="1:6" ht="46.5" x14ac:dyDescent="0.35">
      <c r="A144" s="176" t="s">
        <v>809</v>
      </c>
      <c r="B144" s="185" t="s">
        <v>586</v>
      </c>
      <c r="C144" s="182">
        <v>1153890</v>
      </c>
      <c r="D144" s="163">
        <v>1153890</v>
      </c>
      <c r="E144" s="181">
        <f t="shared" si="2"/>
        <v>100</v>
      </c>
      <c r="F144" s="141"/>
    </row>
    <row r="145" spans="1:6" ht="28.5" customHeight="1" x14ac:dyDescent="0.35">
      <c r="A145" s="176" t="s">
        <v>1051</v>
      </c>
      <c r="B145" s="179" t="s">
        <v>1048</v>
      </c>
      <c r="C145" s="183">
        <f>C146</f>
        <v>1945764.73</v>
      </c>
      <c r="D145" s="163">
        <f>D146</f>
        <v>1945764.73</v>
      </c>
      <c r="E145" s="181">
        <f t="shared" si="2"/>
        <v>100</v>
      </c>
      <c r="F145" s="141"/>
    </row>
    <row r="146" spans="1:6" ht="46.5" x14ac:dyDescent="0.35">
      <c r="A146" s="176" t="s">
        <v>1050</v>
      </c>
      <c r="B146" s="179" t="s">
        <v>1049</v>
      </c>
      <c r="C146" s="182">
        <v>1945764.73</v>
      </c>
      <c r="D146" s="163">
        <v>1945764.73</v>
      </c>
      <c r="E146" s="181">
        <f t="shared" si="2"/>
        <v>100</v>
      </c>
      <c r="F146" s="141"/>
    </row>
    <row r="147" spans="1:6" ht="23.25" x14ac:dyDescent="0.35">
      <c r="A147" s="176" t="s">
        <v>810</v>
      </c>
      <c r="B147" s="179" t="s">
        <v>587</v>
      </c>
      <c r="C147" s="182">
        <f>C148</f>
        <v>324359</v>
      </c>
      <c r="D147" s="163">
        <f>D148</f>
        <v>324359</v>
      </c>
      <c r="E147" s="181">
        <f t="shared" si="2"/>
        <v>100</v>
      </c>
      <c r="F147" s="141"/>
    </row>
    <row r="148" spans="1:6" ht="23.25" x14ac:dyDescent="0.35">
      <c r="A148" s="176" t="s">
        <v>811</v>
      </c>
      <c r="B148" s="179" t="s">
        <v>588</v>
      </c>
      <c r="C148" s="182">
        <v>324359</v>
      </c>
      <c r="D148" s="163">
        <v>324359</v>
      </c>
      <c r="E148" s="181">
        <f t="shared" si="2"/>
        <v>100</v>
      </c>
      <c r="F148" s="141"/>
    </row>
    <row r="149" spans="1:6" ht="46.5" x14ac:dyDescent="0.35">
      <c r="A149" s="176" t="s">
        <v>812</v>
      </c>
      <c r="B149" s="179" t="s">
        <v>813</v>
      </c>
      <c r="C149" s="182">
        <f>C150</f>
        <v>70756276.599999994</v>
      </c>
      <c r="D149" s="182">
        <f>D150</f>
        <v>70756276.599999994</v>
      </c>
      <c r="E149" s="181">
        <f t="shared" si="2"/>
        <v>100</v>
      </c>
      <c r="F149" s="141"/>
    </row>
    <row r="150" spans="1:6" ht="46.5" x14ac:dyDescent="0.35">
      <c r="A150" s="176" t="s">
        <v>814</v>
      </c>
      <c r="B150" s="179" t="s">
        <v>815</v>
      </c>
      <c r="C150" s="182">
        <v>70756276.599999994</v>
      </c>
      <c r="D150" s="163">
        <v>70756276.599999994</v>
      </c>
      <c r="E150" s="181">
        <f t="shared" si="2"/>
        <v>100</v>
      </c>
      <c r="F150" s="141"/>
    </row>
    <row r="151" spans="1:6" ht="23.25" hidden="1" x14ac:dyDescent="0.35">
      <c r="A151" s="176"/>
      <c r="B151" s="179"/>
      <c r="C151" s="186"/>
      <c r="D151" s="163"/>
      <c r="E151" s="181"/>
      <c r="F151" s="141"/>
    </row>
    <row r="152" spans="1:6" ht="75.75" hidden="1" customHeight="1" x14ac:dyDescent="0.35">
      <c r="A152" s="176"/>
      <c r="B152" s="187"/>
      <c r="C152" s="188"/>
      <c r="D152" s="163"/>
      <c r="E152" s="181"/>
      <c r="F152" s="141"/>
    </row>
    <row r="153" spans="1:6" ht="31.5" hidden="1" customHeight="1" x14ac:dyDescent="0.35">
      <c r="A153" s="176"/>
      <c r="B153" s="189"/>
      <c r="C153" s="188"/>
      <c r="D153" s="163"/>
      <c r="E153" s="181"/>
      <c r="F153" s="141"/>
    </row>
    <row r="154" spans="1:6" ht="46.5" hidden="1" customHeight="1" x14ac:dyDescent="0.35">
      <c r="A154" s="176"/>
      <c r="B154" s="187"/>
      <c r="C154" s="188"/>
      <c r="D154" s="163"/>
      <c r="E154" s="181"/>
      <c r="F154" s="141"/>
    </row>
    <row r="155" spans="1:6" ht="21.75" customHeight="1" x14ac:dyDescent="0.35">
      <c r="A155" s="176" t="s">
        <v>816</v>
      </c>
      <c r="B155" s="190" t="s">
        <v>589</v>
      </c>
      <c r="C155" s="186">
        <f>C156</f>
        <v>67873265.480000004</v>
      </c>
      <c r="D155" s="163">
        <f>D156</f>
        <v>66501999.640000001</v>
      </c>
      <c r="E155" s="181">
        <f t="shared" si="2"/>
        <v>97.979667207253982</v>
      </c>
      <c r="F155" s="141"/>
    </row>
    <row r="156" spans="1:6" ht="23.25" x14ac:dyDescent="0.35">
      <c r="A156" s="176" t="s">
        <v>817</v>
      </c>
      <c r="B156" s="191" t="s">
        <v>590</v>
      </c>
      <c r="C156" s="182">
        <v>67873265.480000004</v>
      </c>
      <c r="D156" s="163">
        <v>66501999.640000001</v>
      </c>
      <c r="E156" s="181">
        <f t="shared" si="2"/>
        <v>97.979667207253982</v>
      </c>
      <c r="F156" s="141"/>
    </row>
    <row r="157" spans="1:6" ht="23.25" x14ac:dyDescent="0.35">
      <c r="A157" s="192" t="s">
        <v>818</v>
      </c>
      <c r="B157" s="174" t="s">
        <v>591</v>
      </c>
      <c r="C157" s="193">
        <f>C158+C160+C162+C164+C166</f>
        <v>865616011.76999998</v>
      </c>
      <c r="D157" s="194">
        <f>D158+D160+D162+D164+D166</f>
        <v>865228041.76999998</v>
      </c>
      <c r="E157" s="175">
        <f t="shared" si="2"/>
        <v>99.955179895620617</v>
      </c>
      <c r="F157" s="141"/>
    </row>
    <row r="158" spans="1:6" ht="46.5" x14ac:dyDescent="0.35">
      <c r="A158" s="195" t="s">
        <v>819</v>
      </c>
      <c r="B158" s="196" t="s">
        <v>592</v>
      </c>
      <c r="C158" s="182">
        <f>C159</f>
        <v>853165643.76999998</v>
      </c>
      <c r="D158" s="163">
        <f>D159</f>
        <v>852997886.76999998</v>
      </c>
      <c r="E158" s="181">
        <f>D158/C158*100</f>
        <v>99.980337112584763</v>
      </c>
      <c r="F158" s="141"/>
    </row>
    <row r="159" spans="1:6" ht="46.5" x14ac:dyDescent="0.35">
      <c r="A159" s="197" t="s">
        <v>820</v>
      </c>
      <c r="B159" s="196" t="s">
        <v>593</v>
      </c>
      <c r="C159" s="182">
        <v>853165643.76999998</v>
      </c>
      <c r="D159" s="163">
        <v>852997886.76999998</v>
      </c>
      <c r="E159" s="181">
        <f t="shared" si="2"/>
        <v>99.980337112584763</v>
      </c>
      <c r="F159" s="141"/>
    </row>
    <row r="160" spans="1:6" ht="93" x14ac:dyDescent="0.35">
      <c r="A160" s="195" t="s">
        <v>821</v>
      </c>
      <c r="B160" s="196" t="s">
        <v>594</v>
      </c>
      <c r="C160" s="182">
        <f>C161</f>
        <v>6132046</v>
      </c>
      <c r="D160" s="163">
        <f>D161</f>
        <v>5911833</v>
      </c>
      <c r="E160" s="181">
        <f t="shared" si="2"/>
        <v>96.408816894067655</v>
      </c>
      <c r="F160" s="141"/>
    </row>
    <row r="161" spans="1:6" ht="93" x14ac:dyDescent="0.35">
      <c r="A161" s="195" t="s">
        <v>822</v>
      </c>
      <c r="B161" s="196" t="s">
        <v>595</v>
      </c>
      <c r="C161" s="182">
        <v>6132046</v>
      </c>
      <c r="D161" s="163">
        <v>5911833</v>
      </c>
      <c r="E161" s="181">
        <f t="shared" si="2"/>
        <v>96.408816894067655</v>
      </c>
      <c r="F161" s="141"/>
    </row>
    <row r="162" spans="1:6" ht="69.75" x14ac:dyDescent="0.35">
      <c r="A162" s="195" t="s">
        <v>823</v>
      </c>
      <c r="B162" s="198" t="s">
        <v>596</v>
      </c>
      <c r="C162" s="186">
        <f>C163</f>
        <v>2114244</v>
      </c>
      <c r="D162" s="163">
        <f>D163</f>
        <v>2114244</v>
      </c>
      <c r="E162" s="181">
        <f t="shared" si="2"/>
        <v>100</v>
      </c>
      <c r="F162" s="141"/>
    </row>
    <row r="163" spans="1:6" ht="69.75" x14ac:dyDescent="0.35">
      <c r="A163" s="195" t="s">
        <v>824</v>
      </c>
      <c r="B163" s="199" t="s">
        <v>597</v>
      </c>
      <c r="C163" s="186">
        <v>2114244</v>
      </c>
      <c r="D163" s="163">
        <v>2114244</v>
      </c>
      <c r="E163" s="181">
        <f t="shared" si="2"/>
        <v>100</v>
      </c>
      <c r="F163" s="141"/>
    </row>
    <row r="164" spans="1:6" ht="46.5" x14ac:dyDescent="0.35">
      <c r="A164" s="195" t="s">
        <v>825</v>
      </c>
      <c r="B164" s="200" t="s">
        <v>1042</v>
      </c>
      <c r="C164" s="188">
        <f>C165</f>
        <v>4195637</v>
      </c>
      <c r="D164" s="163">
        <f>D165</f>
        <v>4195637</v>
      </c>
      <c r="E164" s="181">
        <f t="shared" si="2"/>
        <v>100</v>
      </c>
      <c r="F164" s="141"/>
    </row>
    <row r="165" spans="1:6" ht="69.75" x14ac:dyDescent="0.35">
      <c r="A165" s="195" t="s">
        <v>826</v>
      </c>
      <c r="B165" s="201" t="s">
        <v>1041</v>
      </c>
      <c r="C165" s="186">
        <v>4195637</v>
      </c>
      <c r="D165" s="163">
        <v>4195637</v>
      </c>
      <c r="E165" s="181">
        <f t="shared" si="2"/>
        <v>100</v>
      </c>
      <c r="F165" s="141"/>
    </row>
    <row r="166" spans="1:6" ht="69.75" x14ac:dyDescent="0.35">
      <c r="A166" s="195" t="s">
        <v>827</v>
      </c>
      <c r="B166" s="196" t="s">
        <v>598</v>
      </c>
      <c r="C166" s="182">
        <f>C167</f>
        <v>8441</v>
      </c>
      <c r="D166" s="163">
        <f>D167</f>
        <v>8441</v>
      </c>
      <c r="E166" s="181">
        <f t="shared" si="2"/>
        <v>100</v>
      </c>
      <c r="F166" s="141"/>
    </row>
    <row r="167" spans="1:6" ht="69.75" x14ac:dyDescent="0.35">
      <c r="A167" s="195" t="s">
        <v>828</v>
      </c>
      <c r="B167" s="196" t="s">
        <v>599</v>
      </c>
      <c r="C167" s="182">
        <v>8441</v>
      </c>
      <c r="D167" s="163">
        <v>8441</v>
      </c>
      <c r="E167" s="181">
        <f t="shared" si="2"/>
        <v>100</v>
      </c>
      <c r="F167" s="141"/>
    </row>
    <row r="168" spans="1:6" ht="23.25" x14ac:dyDescent="0.35">
      <c r="A168" s="202" t="s">
        <v>829</v>
      </c>
      <c r="B168" s="174" t="s">
        <v>101</v>
      </c>
      <c r="C168" s="203">
        <f>C169+C171+C173+C175</f>
        <v>72151347.349999994</v>
      </c>
      <c r="D168" s="203">
        <f>D169+D171+D173+D175</f>
        <v>70174268.170000002</v>
      </c>
      <c r="E168" s="175">
        <f t="shared" si="2"/>
        <v>97.259816687262472</v>
      </c>
      <c r="F168" s="141"/>
    </row>
    <row r="169" spans="1:6" ht="69.75" x14ac:dyDescent="0.35">
      <c r="A169" s="176" t="s">
        <v>830</v>
      </c>
      <c r="B169" s="179" t="s">
        <v>600</v>
      </c>
      <c r="C169" s="204">
        <f>C170</f>
        <v>34723359.130000003</v>
      </c>
      <c r="D169" s="163">
        <f>D170</f>
        <v>33633699.789999999</v>
      </c>
      <c r="E169" s="181">
        <f t="shared" si="2"/>
        <v>96.861883851961295</v>
      </c>
      <c r="F169" s="141"/>
    </row>
    <row r="170" spans="1:6" ht="69.75" x14ac:dyDescent="0.35">
      <c r="A170" s="176" t="s">
        <v>831</v>
      </c>
      <c r="B170" s="179" t="s">
        <v>601</v>
      </c>
      <c r="C170" s="204">
        <v>34723359.130000003</v>
      </c>
      <c r="D170" s="163">
        <v>33633699.789999999</v>
      </c>
      <c r="E170" s="181">
        <f t="shared" si="2"/>
        <v>96.861883851961295</v>
      </c>
      <c r="F170" s="141"/>
    </row>
    <row r="171" spans="1:6" ht="93" x14ac:dyDescent="0.35">
      <c r="A171" s="205" t="s">
        <v>1032</v>
      </c>
      <c r="B171" s="179" t="s">
        <v>1030</v>
      </c>
      <c r="C171" s="204">
        <f>C172</f>
        <v>4470948.22</v>
      </c>
      <c r="D171" s="204">
        <f>D172</f>
        <v>3780189.39</v>
      </c>
      <c r="E171" s="181">
        <f t="shared" si="2"/>
        <v>84.550059718651809</v>
      </c>
      <c r="F171" s="141"/>
    </row>
    <row r="172" spans="1:6" ht="93" x14ac:dyDescent="0.35">
      <c r="A172" s="205" t="s">
        <v>1033</v>
      </c>
      <c r="B172" s="179" t="s">
        <v>1031</v>
      </c>
      <c r="C172" s="204">
        <v>4470948.22</v>
      </c>
      <c r="D172" s="163">
        <v>3780189.39</v>
      </c>
      <c r="E172" s="181">
        <f t="shared" si="2"/>
        <v>84.550059718651809</v>
      </c>
      <c r="F172" s="141"/>
    </row>
    <row r="173" spans="1:6" ht="139.5" x14ac:dyDescent="0.35">
      <c r="A173" s="206" t="s">
        <v>832</v>
      </c>
      <c r="B173" s="179" t="s">
        <v>1053</v>
      </c>
      <c r="C173" s="204">
        <f>C174</f>
        <v>29555400</v>
      </c>
      <c r="D173" s="163">
        <f>D174</f>
        <v>29358738.989999998</v>
      </c>
      <c r="E173" s="181">
        <f t="shared" si="2"/>
        <v>99.334602103168962</v>
      </c>
      <c r="F173" s="141"/>
    </row>
    <row r="174" spans="1:6" ht="139.5" x14ac:dyDescent="0.35">
      <c r="A174" s="206" t="s">
        <v>833</v>
      </c>
      <c r="B174" s="179" t="s">
        <v>1052</v>
      </c>
      <c r="C174" s="204">
        <v>29555400</v>
      </c>
      <c r="D174" s="163">
        <v>29358738.989999998</v>
      </c>
      <c r="E174" s="181">
        <f t="shared" si="2"/>
        <v>99.334602103168962</v>
      </c>
      <c r="F174" s="141"/>
    </row>
    <row r="175" spans="1:6" ht="30.75" customHeight="1" x14ac:dyDescent="0.35">
      <c r="A175" s="206" t="s">
        <v>834</v>
      </c>
      <c r="B175" s="179" t="s">
        <v>606</v>
      </c>
      <c r="C175" s="204">
        <f>C176</f>
        <v>3401640</v>
      </c>
      <c r="D175" s="204">
        <f>D176</f>
        <v>3401640</v>
      </c>
      <c r="E175" s="181">
        <f t="shared" si="2"/>
        <v>100</v>
      </c>
      <c r="F175" s="141"/>
    </row>
    <row r="176" spans="1:6" ht="60" customHeight="1" x14ac:dyDescent="0.35">
      <c r="A176" s="206" t="s">
        <v>835</v>
      </c>
      <c r="B176" s="179" t="s">
        <v>607</v>
      </c>
      <c r="C176" s="204">
        <v>3401640</v>
      </c>
      <c r="D176" s="163">
        <v>3401640</v>
      </c>
      <c r="E176" s="181">
        <f t="shared" si="2"/>
        <v>100</v>
      </c>
      <c r="F176" s="141"/>
    </row>
    <row r="177" spans="1:6" ht="84" customHeight="1" x14ac:dyDescent="0.35">
      <c r="A177" s="206" t="s">
        <v>836</v>
      </c>
      <c r="B177" s="179" t="s">
        <v>837</v>
      </c>
      <c r="C177" s="163">
        <v>222700</v>
      </c>
      <c r="D177" s="163">
        <v>222700</v>
      </c>
      <c r="E177" s="181">
        <f t="shared" si="2"/>
        <v>100</v>
      </c>
      <c r="F177" s="141"/>
    </row>
    <row r="178" spans="1:6" ht="105" customHeight="1" x14ac:dyDescent="0.35">
      <c r="A178" s="206" t="s">
        <v>838</v>
      </c>
      <c r="B178" s="179" t="s">
        <v>839</v>
      </c>
      <c r="C178" s="163">
        <v>222700</v>
      </c>
      <c r="D178" s="163">
        <v>222700</v>
      </c>
      <c r="E178" s="181">
        <f t="shared" si="2"/>
        <v>100</v>
      </c>
      <c r="F178" s="141"/>
    </row>
    <row r="179" spans="1:6" ht="105" customHeight="1" x14ac:dyDescent="0.35">
      <c r="A179" s="206" t="s">
        <v>1055</v>
      </c>
      <c r="B179" s="179" t="s">
        <v>1054</v>
      </c>
      <c r="C179" s="163">
        <v>222700</v>
      </c>
      <c r="D179" s="163">
        <v>222700</v>
      </c>
      <c r="E179" s="181">
        <f t="shared" si="2"/>
        <v>100</v>
      </c>
      <c r="F179" s="141"/>
    </row>
    <row r="180" spans="1:6" ht="105" customHeight="1" x14ac:dyDescent="0.35">
      <c r="A180" s="206" t="s">
        <v>1057</v>
      </c>
      <c r="B180" s="179" t="s">
        <v>1056</v>
      </c>
      <c r="C180" s="163">
        <v>222700</v>
      </c>
      <c r="D180" s="163">
        <v>222700</v>
      </c>
      <c r="E180" s="181">
        <f t="shared" si="2"/>
        <v>100</v>
      </c>
      <c r="F180" s="141"/>
    </row>
    <row r="181" spans="1:6" ht="105" customHeight="1" x14ac:dyDescent="0.35">
      <c r="A181" s="206" t="s">
        <v>1058</v>
      </c>
      <c r="B181" s="179" t="s">
        <v>1059</v>
      </c>
      <c r="C181" s="163">
        <v>-244895.73</v>
      </c>
      <c r="D181" s="163">
        <v>-244895.73</v>
      </c>
      <c r="E181" s="181">
        <f t="shared" si="2"/>
        <v>100</v>
      </c>
      <c r="F181" s="141"/>
    </row>
    <row r="182" spans="1:6" ht="105" customHeight="1" x14ac:dyDescent="0.35">
      <c r="A182" s="206" t="s">
        <v>1060</v>
      </c>
      <c r="B182" s="179" t="s">
        <v>1061</v>
      </c>
      <c r="C182" s="163">
        <v>-244895.73</v>
      </c>
      <c r="D182" s="163">
        <v>-244895.73</v>
      </c>
      <c r="E182" s="181">
        <f t="shared" si="2"/>
        <v>100</v>
      </c>
      <c r="F182" s="141"/>
    </row>
    <row r="183" spans="1:6" ht="102.75" customHeight="1" x14ac:dyDescent="0.35">
      <c r="A183" s="176" t="s">
        <v>1062</v>
      </c>
      <c r="B183" s="179" t="s">
        <v>1063</v>
      </c>
      <c r="C183" s="163">
        <v>-244895.73</v>
      </c>
      <c r="D183" s="163">
        <v>-244895.73</v>
      </c>
      <c r="E183" s="181">
        <f t="shared" si="2"/>
        <v>100</v>
      </c>
      <c r="F183" s="141"/>
    </row>
    <row r="184" spans="1:6" ht="36.75" customHeight="1" x14ac:dyDescent="0.35">
      <c r="A184" s="260" t="s">
        <v>602</v>
      </c>
      <c r="B184" s="260"/>
      <c r="C184" s="150">
        <f>C8+C125</f>
        <v>1926364518.6999998</v>
      </c>
      <c r="D184" s="150">
        <f>D8+D125</f>
        <v>1945097323.98</v>
      </c>
      <c r="E184" s="151">
        <f>D184/C184*100</f>
        <v>100.97244343415555</v>
      </c>
      <c r="F184" s="141"/>
    </row>
    <row r="185" spans="1:6" s="16" customFormat="1" ht="18.75" customHeight="1" x14ac:dyDescent="0.35">
      <c r="A185" s="207"/>
      <c r="B185" s="208"/>
      <c r="C185" s="209"/>
      <c r="D185" s="209"/>
      <c r="E185" s="208"/>
      <c r="F185" s="207"/>
    </row>
    <row r="186" spans="1:6" ht="23.25" x14ac:dyDescent="0.35">
      <c r="A186" s="140"/>
      <c r="B186" s="141"/>
      <c r="C186" s="210"/>
      <c r="D186" s="210"/>
      <c r="E186" s="141"/>
      <c r="F186" s="141"/>
    </row>
    <row r="187" spans="1:6" ht="23.25" x14ac:dyDescent="0.35">
      <c r="A187" s="211" t="s">
        <v>362</v>
      </c>
      <c r="B187" s="211"/>
      <c r="C187" s="211"/>
      <c r="D187" s="211" t="s">
        <v>840</v>
      </c>
      <c r="E187" s="141"/>
      <c r="F187" s="141"/>
    </row>
    <row r="188" spans="1:6" ht="23.25" x14ac:dyDescent="0.35">
      <c r="A188" s="211" t="s">
        <v>363</v>
      </c>
      <c r="B188" s="211"/>
      <c r="C188" s="211"/>
      <c r="D188" s="211"/>
      <c r="E188" s="141"/>
      <c r="F188" s="141"/>
    </row>
  </sheetData>
  <autoFilter ref="A7:E184"/>
  <mergeCells count="8">
    <mergeCell ref="A184:B184"/>
    <mergeCell ref="C1:E1"/>
    <mergeCell ref="A3:E3"/>
    <mergeCell ref="A5:A7"/>
    <mergeCell ref="B5:B7"/>
    <mergeCell ref="C5:C7"/>
    <mergeCell ref="D5:D7"/>
    <mergeCell ref="E5:E7"/>
  </mergeCells>
  <pageMargins left="0.39370078740157483" right="0.15748031496062992" top="0.59055118110236227" bottom="0.39370078740157483" header="0.15748031496062992" footer="0"/>
  <pageSetup paperSize="9" scale="37" fitToHeight="0" orientation="portrait" r:id="rId1"/>
  <headerFooter>
    <evenFooter>&amp;R&amp;D СТР. &amp;P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6"/>
  <sheetViews>
    <sheetView showGridLines="0" view="pageBreakPreview" zoomScale="98" zoomScaleNormal="100" zoomScaleSheetLayoutView="98" workbookViewId="0">
      <pane ySplit="10" topLeftCell="A572" activePane="bottomLeft" state="frozen"/>
      <selection pane="bottomLeft" activeCell="C384" sqref="C384"/>
    </sheetView>
  </sheetViews>
  <sheetFormatPr defaultRowHeight="15.75" x14ac:dyDescent="0.25"/>
  <cols>
    <col min="1" max="1" width="69.5703125" style="11" customWidth="1"/>
    <col min="2" max="2" width="12.28515625" style="11" customWidth="1"/>
    <col min="3" max="3" width="13.42578125" style="11" customWidth="1"/>
    <col min="4" max="4" width="10.140625" style="11" customWidth="1"/>
    <col min="5" max="5" width="37.42578125" style="11" customWidth="1"/>
    <col min="6" max="6" width="37.85546875" style="11" customWidth="1"/>
    <col min="7" max="7" width="16.7109375" style="11" customWidth="1"/>
    <col min="8" max="9" width="9.140625" style="11" hidden="1" customWidth="1"/>
    <col min="10" max="10" width="12.5703125" style="11" customWidth="1"/>
    <col min="11" max="11" width="9.140625" style="11"/>
    <col min="12" max="12" width="17.42578125" style="11" customWidth="1"/>
    <col min="13" max="255" width="9.140625" style="11"/>
    <col min="256" max="256" width="63.7109375" style="11" customWidth="1"/>
    <col min="257" max="257" width="12.28515625" style="11" customWidth="1"/>
    <col min="258" max="258" width="13.42578125" style="11" customWidth="1"/>
    <col min="259" max="259" width="7.42578125" style="11" customWidth="1"/>
    <col min="260" max="260" width="20.42578125" style="11" customWidth="1"/>
    <col min="261" max="261" width="20.28515625" style="11" customWidth="1"/>
    <col min="262" max="262" width="19.85546875" style="11" customWidth="1"/>
    <col min="263" max="263" width="23.140625" style="11" customWidth="1"/>
    <col min="264" max="265" width="0" style="11" hidden="1" customWidth="1"/>
    <col min="266" max="266" width="12.5703125" style="11" customWidth="1"/>
    <col min="267" max="511" width="9.140625" style="11"/>
    <col min="512" max="512" width="63.7109375" style="11" customWidth="1"/>
    <col min="513" max="513" width="12.28515625" style="11" customWidth="1"/>
    <col min="514" max="514" width="13.42578125" style="11" customWidth="1"/>
    <col min="515" max="515" width="7.42578125" style="11" customWidth="1"/>
    <col min="516" max="516" width="20.42578125" style="11" customWidth="1"/>
    <col min="517" max="517" width="20.28515625" style="11" customWidth="1"/>
    <col min="518" max="518" width="19.85546875" style="11" customWidth="1"/>
    <col min="519" max="519" width="23.140625" style="11" customWidth="1"/>
    <col min="520" max="521" width="0" style="11" hidden="1" customWidth="1"/>
    <col min="522" max="522" width="12.5703125" style="11" customWidth="1"/>
    <col min="523" max="767" width="9.140625" style="11"/>
    <col min="768" max="768" width="63.7109375" style="11" customWidth="1"/>
    <col min="769" max="769" width="12.28515625" style="11" customWidth="1"/>
    <col min="770" max="770" width="13.42578125" style="11" customWidth="1"/>
    <col min="771" max="771" width="7.42578125" style="11" customWidth="1"/>
    <col min="772" max="772" width="20.42578125" style="11" customWidth="1"/>
    <col min="773" max="773" width="20.28515625" style="11" customWidth="1"/>
    <col min="774" max="774" width="19.85546875" style="11" customWidth="1"/>
    <col min="775" max="775" width="23.140625" style="11" customWidth="1"/>
    <col min="776" max="777" width="0" style="11" hidden="1" customWidth="1"/>
    <col min="778" max="778" width="12.5703125" style="11" customWidth="1"/>
    <col min="779" max="1023" width="9.140625" style="11"/>
    <col min="1024" max="1024" width="63.7109375" style="11" customWidth="1"/>
    <col min="1025" max="1025" width="12.28515625" style="11" customWidth="1"/>
    <col min="1026" max="1026" width="13.42578125" style="11" customWidth="1"/>
    <col min="1027" max="1027" width="7.42578125" style="11" customWidth="1"/>
    <col min="1028" max="1028" width="20.42578125" style="11" customWidth="1"/>
    <col min="1029" max="1029" width="20.28515625" style="11" customWidth="1"/>
    <col min="1030" max="1030" width="19.85546875" style="11" customWidth="1"/>
    <col min="1031" max="1031" width="23.140625" style="11" customWidth="1"/>
    <col min="1032" max="1033" width="0" style="11" hidden="1" customWidth="1"/>
    <col min="1034" max="1034" width="12.5703125" style="11" customWidth="1"/>
    <col min="1035" max="1279" width="9.140625" style="11"/>
    <col min="1280" max="1280" width="63.7109375" style="11" customWidth="1"/>
    <col min="1281" max="1281" width="12.28515625" style="11" customWidth="1"/>
    <col min="1282" max="1282" width="13.42578125" style="11" customWidth="1"/>
    <col min="1283" max="1283" width="7.42578125" style="11" customWidth="1"/>
    <col min="1284" max="1284" width="20.42578125" style="11" customWidth="1"/>
    <col min="1285" max="1285" width="20.28515625" style="11" customWidth="1"/>
    <col min="1286" max="1286" width="19.85546875" style="11" customWidth="1"/>
    <col min="1287" max="1287" width="23.140625" style="11" customWidth="1"/>
    <col min="1288" max="1289" width="0" style="11" hidden="1" customWidth="1"/>
    <col min="1290" max="1290" width="12.5703125" style="11" customWidth="1"/>
    <col min="1291" max="1535" width="9.140625" style="11"/>
    <col min="1536" max="1536" width="63.7109375" style="11" customWidth="1"/>
    <col min="1537" max="1537" width="12.28515625" style="11" customWidth="1"/>
    <col min="1538" max="1538" width="13.42578125" style="11" customWidth="1"/>
    <col min="1539" max="1539" width="7.42578125" style="11" customWidth="1"/>
    <col min="1540" max="1540" width="20.42578125" style="11" customWidth="1"/>
    <col min="1541" max="1541" width="20.28515625" style="11" customWidth="1"/>
    <col min="1542" max="1542" width="19.85546875" style="11" customWidth="1"/>
    <col min="1543" max="1543" width="23.140625" style="11" customWidth="1"/>
    <col min="1544" max="1545" width="0" style="11" hidden="1" customWidth="1"/>
    <col min="1546" max="1546" width="12.5703125" style="11" customWidth="1"/>
    <col min="1547" max="1791" width="9.140625" style="11"/>
    <col min="1792" max="1792" width="63.7109375" style="11" customWidth="1"/>
    <col min="1793" max="1793" width="12.28515625" style="11" customWidth="1"/>
    <col min="1794" max="1794" width="13.42578125" style="11" customWidth="1"/>
    <col min="1795" max="1795" width="7.42578125" style="11" customWidth="1"/>
    <col min="1796" max="1796" width="20.42578125" style="11" customWidth="1"/>
    <col min="1797" max="1797" width="20.28515625" style="11" customWidth="1"/>
    <col min="1798" max="1798" width="19.85546875" style="11" customWidth="1"/>
    <col min="1799" max="1799" width="23.140625" style="11" customWidth="1"/>
    <col min="1800" max="1801" width="0" style="11" hidden="1" customWidth="1"/>
    <col min="1802" max="1802" width="12.5703125" style="11" customWidth="1"/>
    <col min="1803" max="2047" width="9.140625" style="11"/>
    <col min="2048" max="2048" width="63.7109375" style="11" customWidth="1"/>
    <col min="2049" max="2049" width="12.28515625" style="11" customWidth="1"/>
    <col min="2050" max="2050" width="13.42578125" style="11" customWidth="1"/>
    <col min="2051" max="2051" width="7.42578125" style="11" customWidth="1"/>
    <col min="2052" max="2052" width="20.42578125" style="11" customWidth="1"/>
    <col min="2053" max="2053" width="20.28515625" style="11" customWidth="1"/>
    <col min="2054" max="2054" width="19.85546875" style="11" customWidth="1"/>
    <col min="2055" max="2055" width="23.140625" style="11" customWidth="1"/>
    <col min="2056" max="2057" width="0" style="11" hidden="1" customWidth="1"/>
    <col min="2058" max="2058" width="12.5703125" style="11" customWidth="1"/>
    <col min="2059" max="2303" width="9.140625" style="11"/>
    <col min="2304" max="2304" width="63.7109375" style="11" customWidth="1"/>
    <col min="2305" max="2305" width="12.28515625" style="11" customWidth="1"/>
    <col min="2306" max="2306" width="13.42578125" style="11" customWidth="1"/>
    <col min="2307" max="2307" width="7.42578125" style="11" customWidth="1"/>
    <col min="2308" max="2308" width="20.42578125" style="11" customWidth="1"/>
    <col min="2309" max="2309" width="20.28515625" style="11" customWidth="1"/>
    <col min="2310" max="2310" width="19.85546875" style="11" customWidth="1"/>
    <col min="2311" max="2311" width="23.140625" style="11" customWidth="1"/>
    <col min="2312" max="2313" width="0" style="11" hidden="1" customWidth="1"/>
    <col min="2314" max="2314" width="12.5703125" style="11" customWidth="1"/>
    <col min="2315" max="2559" width="9.140625" style="11"/>
    <col min="2560" max="2560" width="63.7109375" style="11" customWidth="1"/>
    <col min="2561" max="2561" width="12.28515625" style="11" customWidth="1"/>
    <col min="2562" max="2562" width="13.42578125" style="11" customWidth="1"/>
    <col min="2563" max="2563" width="7.42578125" style="11" customWidth="1"/>
    <col min="2564" max="2564" width="20.42578125" style="11" customWidth="1"/>
    <col min="2565" max="2565" width="20.28515625" style="11" customWidth="1"/>
    <col min="2566" max="2566" width="19.85546875" style="11" customWidth="1"/>
    <col min="2567" max="2567" width="23.140625" style="11" customWidth="1"/>
    <col min="2568" max="2569" width="0" style="11" hidden="1" customWidth="1"/>
    <col min="2570" max="2570" width="12.5703125" style="11" customWidth="1"/>
    <col min="2571" max="2815" width="9.140625" style="11"/>
    <col min="2816" max="2816" width="63.7109375" style="11" customWidth="1"/>
    <col min="2817" max="2817" width="12.28515625" style="11" customWidth="1"/>
    <col min="2818" max="2818" width="13.42578125" style="11" customWidth="1"/>
    <col min="2819" max="2819" width="7.42578125" style="11" customWidth="1"/>
    <col min="2820" max="2820" width="20.42578125" style="11" customWidth="1"/>
    <col min="2821" max="2821" width="20.28515625" style="11" customWidth="1"/>
    <col min="2822" max="2822" width="19.85546875" style="11" customWidth="1"/>
    <col min="2823" max="2823" width="23.140625" style="11" customWidth="1"/>
    <col min="2824" max="2825" width="0" style="11" hidden="1" customWidth="1"/>
    <col min="2826" max="2826" width="12.5703125" style="11" customWidth="1"/>
    <col min="2827" max="3071" width="9.140625" style="11"/>
    <col min="3072" max="3072" width="63.7109375" style="11" customWidth="1"/>
    <col min="3073" max="3073" width="12.28515625" style="11" customWidth="1"/>
    <col min="3074" max="3074" width="13.42578125" style="11" customWidth="1"/>
    <col min="3075" max="3075" width="7.42578125" style="11" customWidth="1"/>
    <col min="3076" max="3076" width="20.42578125" style="11" customWidth="1"/>
    <col min="3077" max="3077" width="20.28515625" style="11" customWidth="1"/>
    <col min="3078" max="3078" width="19.85546875" style="11" customWidth="1"/>
    <col min="3079" max="3079" width="23.140625" style="11" customWidth="1"/>
    <col min="3080" max="3081" width="0" style="11" hidden="1" customWidth="1"/>
    <col min="3082" max="3082" width="12.5703125" style="11" customWidth="1"/>
    <col min="3083" max="3327" width="9.140625" style="11"/>
    <col min="3328" max="3328" width="63.7109375" style="11" customWidth="1"/>
    <col min="3329" max="3329" width="12.28515625" style="11" customWidth="1"/>
    <col min="3330" max="3330" width="13.42578125" style="11" customWidth="1"/>
    <col min="3331" max="3331" width="7.42578125" style="11" customWidth="1"/>
    <col min="3332" max="3332" width="20.42578125" style="11" customWidth="1"/>
    <col min="3333" max="3333" width="20.28515625" style="11" customWidth="1"/>
    <col min="3334" max="3334" width="19.85546875" style="11" customWidth="1"/>
    <col min="3335" max="3335" width="23.140625" style="11" customWidth="1"/>
    <col min="3336" max="3337" width="0" style="11" hidden="1" customWidth="1"/>
    <col min="3338" max="3338" width="12.5703125" style="11" customWidth="1"/>
    <col min="3339" max="3583" width="9.140625" style="11"/>
    <col min="3584" max="3584" width="63.7109375" style="11" customWidth="1"/>
    <col min="3585" max="3585" width="12.28515625" style="11" customWidth="1"/>
    <col min="3586" max="3586" width="13.42578125" style="11" customWidth="1"/>
    <col min="3587" max="3587" width="7.42578125" style="11" customWidth="1"/>
    <col min="3588" max="3588" width="20.42578125" style="11" customWidth="1"/>
    <col min="3589" max="3589" width="20.28515625" style="11" customWidth="1"/>
    <col min="3590" max="3590" width="19.85546875" style="11" customWidth="1"/>
    <col min="3591" max="3591" width="23.140625" style="11" customWidth="1"/>
    <col min="3592" max="3593" width="0" style="11" hidden="1" customWidth="1"/>
    <col min="3594" max="3594" width="12.5703125" style="11" customWidth="1"/>
    <col min="3595" max="3839" width="9.140625" style="11"/>
    <col min="3840" max="3840" width="63.7109375" style="11" customWidth="1"/>
    <col min="3841" max="3841" width="12.28515625" style="11" customWidth="1"/>
    <col min="3842" max="3842" width="13.42578125" style="11" customWidth="1"/>
    <col min="3843" max="3843" width="7.42578125" style="11" customWidth="1"/>
    <col min="3844" max="3844" width="20.42578125" style="11" customWidth="1"/>
    <col min="3845" max="3845" width="20.28515625" style="11" customWidth="1"/>
    <col min="3846" max="3846" width="19.85546875" style="11" customWidth="1"/>
    <col min="3847" max="3847" width="23.140625" style="11" customWidth="1"/>
    <col min="3848" max="3849" width="0" style="11" hidden="1" customWidth="1"/>
    <col min="3850" max="3850" width="12.5703125" style="11" customWidth="1"/>
    <col min="3851" max="4095" width="9.140625" style="11"/>
    <col min="4096" max="4096" width="63.7109375" style="11" customWidth="1"/>
    <col min="4097" max="4097" width="12.28515625" style="11" customWidth="1"/>
    <col min="4098" max="4098" width="13.42578125" style="11" customWidth="1"/>
    <col min="4099" max="4099" width="7.42578125" style="11" customWidth="1"/>
    <col min="4100" max="4100" width="20.42578125" style="11" customWidth="1"/>
    <col min="4101" max="4101" width="20.28515625" style="11" customWidth="1"/>
    <col min="4102" max="4102" width="19.85546875" style="11" customWidth="1"/>
    <col min="4103" max="4103" width="23.140625" style="11" customWidth="1"/>
    <col min="4104" max="4105" width="0" style="11" hidden="1" customWidth="1"/>
    <col min="4106" max="4106" width="12.5703125" style="11" customWidth="1"/>
    <col min="4107" max="4351" width="9.140625" style="11"/>
    <col min="4352" max="4352" width="63.7109375" style="11" customWidth="1"/>
    <col min="4353" max="4353" width="12.28515625" style="11" customWidth="1"/>
    <col min="4354" max="4354" width="13.42578125" style="11" customWidth="1"/>
    <col min="4355" max="4355" width="7.42578125" style="11" customWidth="1"/>
    <col min="4356" max="4356" width="20.42578125" style="11" customWidth="1"/>
    <col min="4357" max="4357" width="20.28515625" style="11" customWidth="1"/>
    <col min="4358" max="4358" width="19.85546875" style="11" customWidth="1"/>
    <col min="4359" max="4359" width="23.140625" style="11" customWidth="1"/>
    <col min="4360" max="4361" width="0" style="11" hidden="1" customWidth="1"/>
    <col min="4362" max="4362" width="12.5703125" style="11" customWidth="1"/>
    <col min="4363" max="4607" width="9.140625" style="11"/>
    <col min="4608" max="4608" width="63.7109375" style="11" customWidth="1"/>
    <col min="4609" max="4609" width="12.28515625" style="11" customWidth="1"/>
    <col min="4610" max="4610" width="13.42578125" style="11" customWidth="1"/>
    <col min="4611" max="4611" width="7.42578125" style="11" customWidth="1"/>
    <col min="4612" max="4612" width="20.42578125" style="11" customWidth="1"/>
    <col min="4613" max="4613" width="20.28515625" style="11" customWidth="1"/>
    <col min="4614" max="4614" width="19.85546875" style="11" customWidth="1"/>
    <col min="4615" max="4615" width="23.140625" style="11" customWidth="1"/>
    <col min="4616" max="4617" width="0" style="11" hidden="1" customWidth="1"/>
    <col min="4618" max="4618" width="12.5703125" style="11" customWidth="1"/>
    <col min="4619" max="4863" width="9.140625" style="11"/>
    <col min="4864" max="4864" width="63.7109375" style="11" customWidth="1"/>
    <col min="4865" max="4865" width="12.28515625" style="11" customWidth="1"/>
    <col min="4866" max="4866" width="13.42578125" style="11" customWidth="1"/>
    <col min="4867" max="4867" width="7.42578125" style="11" customWidth="1"/>
    <col min="4868" max="4868" width="20.42578125" style="11" customWidth="1"/>
    <col min="4869" max="4869" width="20.28515625" style="11" customWidth="1"/>
    <col min="4870" max="4870" width="19.85546875" style="11" customWidth="1"/>
    <col min="4871" max="4871" width="23.140625" style="11" customWidth="1"/>
    <col min="4872" max="4873" width="0" style="11" hidden="1" customWidth="1"/>
    <col min="4874" max="4874" width="12.5703125" style="11" customWidth="1"/>
    <col min="4875" max="5119" width="9.140625" style="11"/>
    <col min="5120" max="5120" width="63.7109375" style="11" customWidth="1"/>
    <col min="5121" max="5121" width="12.28515625" style="11" customWidth="1"/>
    <col min="5122" max="5122" width="13.42578125" style="11" customWidth="1"/>
    <col min="5123" max="5123" width="7.42578125" style="11" customWidth="1"/>
    <col min="5124" max="5124" width="20.42578125" style="11" customWidth="1"/>
    <col min="5125" max="5125" width="20.28515625" style="11" customWidth="1"/>
    <col min="5126" max="5126" width="19.85546875" style="11" customWidth="1"/>
    <col min="5127" max="5127" width="23.140625" style="11" customWidth="1"/>
    <col min="5128" max="5129" width="0" style="11" hidden="1" customWidth="1"/>
    <col min="5130" max="5130" width="12.5703125" style="11" customWidth="1"/>
    <col min="5131" max="5375" width="9.140625" style="11"/>
    <col min="5376" max="5376" width="63.7109375" style="11" customWidth="1"/>
    <col min="5377" max="5377" width="12.28515625" style="11" customWidth="1"/>
    <col min="5378" max="5378" width="13.42578125" style="11" customWidth="1"/>
    <col min="5379" max="5379" width="7.42578125" style="11" customWidth="1"/>
    <col min="5380" max="5380" width="20.42578125" style="11" customWidth="1"/>
    <col min="5381" max="5381" width="20.28515625" style="11" customWidth="1"/>
    <col min="5382" max="5382" width="19.85546875" style="11" customWidth="1"/>
    <col min="5383" max="5383" width="23.140625" style="11" customWidth="1"/>
    <col min="5384" max="5385" width="0" style="11" hidden="1" customWidth="1"/>
    <col min="5386" max="5386" width="12.5703125" style="11" customWidth="1"/>
    <col min="5387" max="5631" width="9.140625" style="11"/>
    <col min="5632" max="5632" width="63.7109375" style="11" customWidth="1"/>
    <col min="5633" max="5633" width="12.28515625" style="11" customWidth="1"/>
    <col min="5634" max="5634" width="13.42578125" style="11" customWidth="1"/>
    <col min="5635" max="5635" width="7.42578125" style="11" customWidth="1"/>
    <col min="5636" max="5636" width="20.42578125" style="11" customWidth="1"/>
    <col min="5637" max="5637" width="20.28515625" style="11" customWidth="1"/>
    <col min="5638" max="5638" width="19.85546875" style="11" customWidth="1"/>
    <col min="5639" max="5639" width="23.140625" style="11" customWidth="1"/>
    <col min="5640" max="5641" width="0" style="11" hidden="1" customWidth="1"/>
    <col min="5642" max="5642" width="12.5703125" style="11" customWidth="1"/>
    <col min="5643" max="5887" width="9.140625" style="11"/>
    <col min="5888" max="5888" width="63.7109375" style="11" customWidth="1"/>
    <col min="5889" max="5889" width="12.28515625" style="11" customWidth="1"/>
    <col min="5890" max="5890" width="13.42578125" style="11" customWidth="1"/>
    <col min="5891" max="5891" width="7.42578125" style="11" customWidth="1"/>
    <col min="5892" max="5892" width="20.42578125" style="11" customWidth="1"/>
    <col min="5893" max="5893" width="20.28515625" style="11" customWidth="1"/>
    <col min="5894" max="5894" width="19.85546875" style="11" customWidth="1"/>
    <col min="5895" max="5895" width="23.140625" style="11" customWidth="1"/>
    <col min="5896" max="5897" width="0" style="11" hidden="1" customWidth="1"/>
    <col min="5898" max="5898" width="12.5703125" style="11" customWidth="1"/>
    <col min="5899" max="6143" width="9.140625" style="11"/>
    <col min="6144" max="6144" width="63.7109375" style="11" customWidth="1"/>
    <col min="6145" max="6145" width="12.28515625" style="11" customWidth="1"/>
    <col min="6146" max="6146" width="13.42578125" style="11" customWidth="1"/>
    <col min="6147" max="6147" width="7.42578125" style="11" customWidth="1"/>
    <col min="6148" max="6148" width="20.42578125" style="11" customWidth="1"/>
    <col min="6149" max="6149" width="20.28515625" style="11" customWidth="1"/>
    <col min="6150" max="6150" width="19.85546875" style="11" customWidth="1"/>
    <col min="6151" max="6151" width="23.140625" style="11" customWidth="1"/>
    <col min="6152" max="6153" width="0" style="11" hidden="1" customWidth="1"/>
    <col min="6154" max="6154" width="12.5703125" style="11" customWidth="1"/>
    <col min="6155" max="6399" width="9.140625" style="11"/>
    <col min="6400" max="6400" width="63.7109375" style="11" customWidth="1"/>
    <col min="6401" max="6401" width="12.28515625" style="11" customWidth="1"/>
    <col min="6402" max="6402" width="13.42578125" style="11" customWidth="1"/>
    <col min="6403" max="6403" width="7.42578125" style="11" customWidth="1"/>
    <col min="6404" max="6404" width="20.42578125" style="11" customWidth="1"/>
    <col min="6405" max="6405" width="20.28515625" style="11" customWidth="1"/>
    <col min="6406" max="6406" width="19.85546875" style="11" customWidth="1"/>
    <col min="6407" max="6407" width="23.140625" style="11" customWidth="1"/>
    <col min="6408" max="6409" width="0" style="11" hidden="1" customWidth="1"/>
    <col min="6410" max="6410" width="12.5703125" style="11" customWidth="1"/>
    <col min="6411" max="6655" width="9.140625" style="11"/>
    <col min="6656" max="6656" width="63.7109375" style="11" customWidth="1"/>
    <col min="6657" max="6657" width="12.28515625" style="11" customWidth="1"/>
    <col min="6658" max="6658" width="13.42578125" style="11" customWidth="1"/>
    <col min="6659" max="6659" width="7.42578125" style="11" customWidth="1"/>
    <col min="6660" max="6660" width="20.42578125" style="11" customWidth="1"/>
    <col min="6661" max="6661" width="20.28515625" style="11" customWidth="1"/>
    <col min="6662" max="6662" width="19.85546875" style="11" customWidth="1"/>
    <col min="6663" max="6663" width="23.140625" style="11" customWidth="1"/>
    <col min="6664" max="6665" width="0" style="11" hidden="1" customWidth="1"/>
    <col min="6666" max="6666" width="12.5703125" style="11" customWidth="1"/>
    <col min="6667" max="6911" width="9.140625" style="11"/>
    <col min="6912" max="6912" width="63.7109375" style="11" customWidth="1"/>
    <col min="6913" max="6913" width="12.28515625" style="11" customWidth="1"/>
    <col min="6914" max="6914" width="13.42578125" style="11" customWidth="1"/>
    <col min="6915" max="6915" width="7.42578125" style="11" customWidth="1"/>
    <col min="6916" max="6916" width="20.42578125" style="11" customWidth="1"/>
    <col min="6917" max="6917" width="20.28515625" style="11" customWidth="1"/>
    <col min="6918" max="6918" width="19.85546875" style="11" customWidth="1"/>
    <col min="6919" max="6919" width="23.140625" style="11" customWidth="1"/>
    <col min="6920" max="6921" width="0" style="11" hidden="1" customWidth="1"/>
    <col min="6922" max="6922" width="12.5703125" style="11" customWidth="1"/>
    <col min="6923" max="7167" width="9.140625" style="11"/>
    <col min="7168" max="7168" width="63.7109375" style="11" customWidth="1"/>
    <col min="7169" max="7169" width="12.28515625" style="11" customWidth="1"/>
    <col min="7170" max="7170" width="13.42578125" style="11" customWidth="1"/>
    <col min="7171" max="7171" width="7.42578125" style="11" customWidth="1"/>
    <col min="7172" max="7172" width="20.42578125" style="11" customWidth="1"/>
    <col min="7173" max="7173" width="20.28515625" style="11" customWidth="1"/>
    <col min="7174" max="7174" width="19.85546875" style="11" customWidth="1"/>
    <col min="7175" max="7175" width="23.140625" style="11" customWidth="1"/>
    <col min="7176" max="7177" width="0" style="11" hidden="1" customWidth="1"/>
    <col min="7178" max="7178" width="12.5703125" style="11" customWidth="1"/>
    <col min="7179" max="7423" width="9.140625" style="11"/>
    <col min="7424" max="7424" width="63.7109375" style="11" customWidth="1"/>
    <col min="7425" max="7425" width="12.28515625" style="11" customWidth="1"/>
    <col min="7426" max="7426" width="13.42578125" style="11" customWidth="1"/>
    <col min="7427" max="7427" width="7.42578125" style="11" customWidth="1"/>
    <col min="7428" max="7428" width="20.42578125" style="11" customWidth="1"/>
    <col min="7429" max="7429" width="20.28515625" style="11" customWidth="1"/>
    <col min="7430" max="7430" width="19.85546875" style="11" customWidth="1"/>
    <col min="7431" max="7431" width="23.140625" style="11" customWidth="1"/>
    <col min="7432" max="7433" width="0" style="11" hidden="1" customWidth="1"/>
    <col min="7434" max="7434" width="12.5703125" style="11" customWidth="1"/>
    <col min="7435" max="7679" width="9.140625" style="11"/>
    <col min="7680" max="7680" width="63.7109375" style="11" customWidth="1"/>
    <col min="7681" max="7681" width="12.28515625" style="11" customWidth="1"/>
    <col min="7682" max="7682" width="13.42578125" style="11" customWidth="1"/>
    <col min="7683" max="7683" width="7.42578125" style="11" customWidth="1"/>
    <col min="7684" max="7684" width="20.42578125" style="11" customWidth="1"/>
    <col min="7685" max="7685" width="20.28515625" style="11" customWidth="1"/>
    <col min="7686" max="7686" width="19.85546875" style="11" customWidth="1"/>
    <col min="7687" max="7687" width="23.140625" style="11" customWidth="1"/>
    <col min="7688" max="7689" width="0" style="11" hidden="1" customWidth="1"/>
    <col min="7690" max="7690" width="12.5703125" style="11" customWidth="1"/>
    <col min="7691" max="7935" width="9.140625" style="11"/>
    <col min="7936" max="7936" width="63.7109375" style="11" customWidth="1"/>
    <col min="7937" max="7937" width="12.28515625" style="11" customWidth="1"/>
    <col min="7938" max="7938" width="13.42578125" style="11" customWidth="1"/>
    <col min="7939" max="7939" width="7.42578125" style="11" customWidth="1"/>
    <col min="7940" max="7940" width="20.42578125" style="11" customWidth="1"/>
    <col min="7941" max="7941" width="20.28515625" style="11" customWidth="1"/>
    <col min="7942" max="7942" width="19.85546875" style="11" customWidth="1"/>
    <col min="7943" max="7943" width="23.140625" style="11" customWidth="1"/>
    <col min="7944" max="7945" width="0" style="11" hidden="1" customWidth="1"/>
    <col min="7946" max="7946" width="12.5703125" style="11" customWidth="1"/>
    <col min="7947" max="8191" width="9.140625" style="11"/>
    <col min="8192" max="8192" width="63.7109375" style="11" customWidth="1"/>
    <col min="8193" max="8193" width="12.28515625" style="11" customWidth="1"/>
    <col min="8194" max="8194" width="13.42578125" style="11" customWidth="1"/>
    <col min="8195" max="8195" width="7.42578125" style="11" customWidth="1"/>
    <col min="8196" max="8196" width="20.42578125" style="11" customWidth="1"/>
    <col min="8197" max="8197" width="20.28515625" style="11" customWidth="1"/>
    <col min="8198" max="8198" width="19.85546875" style="11" customWidth="1"/>
    <col min="8199" max="8199" width="23.140625" style="11" customWidth="1"/>
    <col min="8200" max="8201" width="0" style="11" hidden="1" customWidth="1"/>
    <col min="8202" max="8202" width="12.5703125" style="11" customWidth="1"/>
    <col min="8203" max="8447" width="9.140625" style="11"/>
    <col min="8448" max="8448" width="63.7109375" style="11" customWidth="1"/>
    <col min="8449" max="8449" width="12.28515625" style="11" customWidth="1"/>
    <col min="8450" max="8450" width="13.42578125" style="11" customWidth="1"/>
    <col min="8451" max="8451" width="7.42578125" style="11" customWidth="1"/>
    <col min="8452" max="8452" width="20.42578125" style="11" customWidth="1"/>
    <col min="8453" max="8453" width="20.28515625" style="11" customWidth="1"/>
    <col min="8454" max="8454" width="19.85546875" style="11" customWidth="1"/>
    <col min="8455" max="8455" width="23.140625" style="11" customWidth="1"/>
    <col min="8456" max="8457" width="0" style="11" hidden="1" customWidth="1"/>
    <col min="8458" max="8458" width="12.5703125" style="11" customWidth="1"/>
    <col min="8459" max="8703" width="9.140625" style="11"/>
    <col min="8704" max="8704" width="63.7109375" style="11" customWidth="1"/>
    <col min="8705" max="8705" width="12.28515625" style="11" customWidth="1"/>
    <col min="8706" max="8706" width="13.42578125" style="11" customWidth="1"/>
    <col min="8707" max="8707" width="7.42578125" style="11" customWidth="1"/>
    <col min="8708" max="8708" width="20.42578125" style="11" customWidth="1"/>
    <col min="8709" max="8709" width="20.28515625" style="11" customWidth="1"/>
    <col min="8710" max="8710" width="19.85546875" style="11" customWidth="1"/>
    <col min="8711" max="8711" width="23.140625" style="11" customWidth="1"/>
    <col min="8712" max="8713" width="0" style="11" hidden="1" customWidth="1"/>
    <col min="8714" max="8714" width="12.5703125" style="11" customWidth="1"/>
    <col min="8715" max="8959" width="9.140625" style="11"/>
    <col min="8960" max="8960" width="63.7109375" style="11" customWidth="1"/>
    <col min="8961" max="8961" width="12.28515625" style="11" customWidth="1"/>
    <col min="8962" max="8962" width="13.42578125" style="11" customWidth="1"/>
    <col min="8963" max="8963" width="7.42578125" style="11" customWidth="1"/>
    <col min="8964" max="8964" width="20.42578125" style="11" customWidth="1"/>
    <col min="8965" max="8965" width="20.28515625" style="11" customWidth="1"/>
    <col min="8966" max="8966" width="19.85546875" style="11" customWidth="1"/>
    <col min="8967" max="8967" width="23.140625" style="11" customWidth="1"/>
    <col min="8968" max="8969" width="0" style="11" hidden="1" customWidth="1"/>
    <col min="8970" max="8970" width="12.5703125" style="11" customWidth="1"/>
    <col min="8971" max="9215" width="9.140625" style="11"/>
    <col min="9216" max="9216" width="63.7109375" style="11" customWidth="1"/>
    <col min="9217" max="9217" width="12.28515625" style="11" customWidth="1"/>
    <col min="9218" max="9218" width="13.42578125" style="11" customWidth="1"/>
    <col min="9219" max="9219" width="7.42578125" style="11" customWidth="1"/>
    <col min="9220" max="9220" width="20.42578125" style="11" customWidth="1"/>
    <col min="9221" max="9221" width="20.28515625" style="11" customWidth="1"/>
    <col min="9222" max="9222" width="19.85546875" style="11" customWidth="1"/>
    <col min="9223" max="9223" width="23.140625" style="11" customWidth="1"/>
    <col min="9224" max="9225" width="0" style="11" hidden="1" customWidth="1"/>
    <col min="9226" max="9226" width="12.5703125" style="11" customWidth="1"/>
    <col min="9227" max="9471" width="9.140625" style="11"/>
    <col min="9472" max="9472" width="63.7109375" style="11" customWidth="1"/>
    <col min="9473" max="9473" width="12.28515625" style="11" customWidth="1"/>
    <col min="9474" max="9474" width="13.42578125" style="11" customWidth="1"/>
    <col min="9475" max="9475" width="7.42578125" style="11" customWidth="1"/>
    <col min="9476" max="9476" width="20.42578125" style="11" customWidth="1"/>
    <col min="9477" max="9477" width="20.28515625" style="11" customWidth="1"/>
    <col min="9478" max="9478" width="19.85546875" style="11" customWidth="1"/>
    <col min="9479" max="9479" width="23.140625" style="11" customWidth="1"/>
    <col min="9480" max="9481" width="0" style="11" hidden="1" customWidth="1"/>
    <col min="9482" max="9482" width="12.5703125" style="11" customWidth="1"/>
    <col min="9483" max="9727" width="9.140625" style="11"/>
    <col min="9728" max="9728" width="63.7109375" style="11" customWidth="1"/>
    <col min="9729" max="9729" width="12.28515625" style="11" customWidth="1"/>
    <col min="9730" max="9730" width="13.42578125" style="11" customWidth="1"/>
    <col min="9731" max="9731" width="7.42578125" style="11" customWidth="1"/>
    <col min="9732" max="9732" width="20.42578125" style="11" customWidth="1"/>
    <col min="9733" max="9733" width="20.28515625" style="11" customWidth="1"/>
    <col min="9734" max="9734" width="19.85546875" style="11" customWidth="1"/>
    <col min="9735" max="9735" width="23.140625" style="11" customWidth="1"/>
    <col min="9736" max="9737" width="0" style="11" hidden="1" customWidth="1"/>
    <col min="9738" max="9738" width="12.5703125" style="11" customWidth="1"/>
    <col min="9739" max="9983" width="9.140625" style="11"/>
    <col min="9984" max="9984" width="63.7109375" style="11" customWidth="1"/>
    <col min="9985" max="9985" width="12.28515625" style="11" customWidth="1"/>
    <col min="9986" max="9986" width="13.42578125" style="11" customWidth="1"/>
    <col min="9987" max="9987" width="7.42578125" style="11" customWidth="1"/>
    <col min="9988" max="9988" width="20.42578125" style="11" customWidth="1"/>
    <col min="9989" max="9989" width="20.28515625" style="11" customWidth="1"/>
    <col min="9990" max="9990" width="19.85546875" style="11" customWidth="1"/>
    <col min="9991" max="9991" width="23.140625" style="11" customWidth="1"/>
    <col min="9992" max="9993" width="0" style="11" hidden="1" customWidth="1"/>
    <col min="9994" max="9994" width="12.5703125" style="11" customWidth="1"/>
    <col min="9995" max="10239" width="9.140625" style="11"/>
    <col min="10240" max="10240" width="63.7109375" style="11" customWidth="1"/>
    <col min="10241" max="10241" width="12.28515625" style="11" customWidth="1"/>
    <col min="10242" max="10242" width="13.42578125" style="11" customWidth="1"/>
    <col min="10243" max="10243" width="7.42578125" style="11" customWidth="1"/>
    <col min="10244" max="10244" width="20.42578125" style="11" customWidth="1"/>
    <col min="10245" max="10245" width="20.28515625" style="11" customWidth="1"/>
    <col min="10246" max="10246" width="19.85546875" style="11" customWidth="1"/>
    <col min="10247" max="10247" width="23.140625" style="11" customWidth="1"/>
    <col min="10248" max="10249" width="0" style="11" hidden="1" customWidth="1"/>
    <col min="10250" max="10250" width="12.5703125" style="11" customWidth="1"/>
    <col min="10251" max="10495" width="9.140625" style="11"/>
    <col min="10496" max="10496" width="63.7109375" style="11" customWidth="1"/>
    <col min="10497" max="10497" width="12.28515625" style="11" customWidth="1"/>
    <col min="10498" max="10498" width="13.42578125" style="11" customWidth="1"/>
    <col min="10499" max="10499" width="7.42578125" style="11" customWidth="1"/>
    <col min="10500" max="10500" width="20.42578125" style="11" customWidth="1"/>
    <col min="10501" max="10501" width="20.28515625" style="11" customWidth="1"/>
    <col min="10502" max="10502" width="19.85546875" style="11" customWidth="1"/>
    <col min="10503" max="10503" width="23.140625" style="11" customWidth="1"/>
    <col min="10504" max="10505" width="0" style="11" hidden="1" customWidth="1"/>
    <col min="10506" max="10506" width="12.5703125" style="11" customWidth="1"/>
    <col min="10507" max="10751" width="9.140625" style="11"/>
    <col min="10752" max="10752" width="63.7109375" style="11" customWidth="1"/>
    <col min="10753" max="10753" width="12.28515625" style="11" customWidth="1"/>
    <col min="10754" max="10754" width="13.42578125" style="11" customWidth="1"/>
    <col min="10755" max="10755" width="7.42578125" style="11" customWidth="1"/>
    <col min="10756" max="10756" width="20.42578125" style="11" customWidth="1"/>
    <col min="10757" max="10757" width="20.28515625" style="11" customWidth="1"/>
    <col min="10758" max="10758" width="19.85546875" style="11" customWidth="1"/>
    <col min="10759" max="10759" width="23.140625" style="11" customWidth="1"/>
    <col min="10760" max="10761" width="0" style="11" hidden="1" customWidth="1"/>
    <col min="10762" max="10762" width="12.5703125" style="11" customWidth="1"/>
    <col min="10763" max="11007" width="9.140625" style="11"/>
    <col min="11008" max="11008" width="63.7109375" style="11" customWidth="1"/>
    <col min="11009" max="11009" width="12.28515625" style="11" customWidth="1"/>
    <col min="11010" max="11010" width="13.42578125" style="11" customWidth="1"/>
    <col min="11011" max="11011" width="7.42578125" style="11" customWidth="1"/>
    <col min="11012" max="11012" width="20.42578125" style="11" customWidth="1"/>
    <col min="11013" max="11013" width="20.28515625" style="11" customWidth="1"/>
    <col min="11014" max="11014" width="19.85546875" style="11" customWidth="1"/>
    <col min="11015" max="11015" width="23.140625" style="11" customWidth="1"/>
    <col min="11016" max="11017" width="0" style="11" hidden="1" customWidth="1"/>
    <col min="11018" max="11018" width="12.5703125" style="11" customWidth="1"/>
    <col min="11019" max="11263" width="9.140625" style="11"/>
    <col min="11264" max="11264" width="63.7109375" style="11" customWidth="1"/>
    <col min="11265" max="11265" width="12.28515625" style="11" customWidth="1"/>
    <col min="11266" max="11266" width="13.42578125" style="11" customWidth="1"/>
    <col min="11267" max="11267" width="7.42578125" style="11" customWidth="1"/>
    <col min="11268" max="11268" width="20.42578125" style="11" customWidth="1"/>
    <col min="11269" max="11269" width="20.28515625" style="11" customWidth="1"/>
    <col min="11270" max="11270" width="19.85546875" style="11" customWidth="1"/>
    <col min="11271" max="11271" width="23.140625" style="11" customWidth="1"/>
    <col min="11272" max="11273" width="0" style="11" hidden="1" customWidth="1"/>
    <col min="11274" max="11274" width="12.5703125" style="11" customWidth="1"/>
    <col min="11275" max="11519" width="9.140625" style="11"/>
    <col min="11520" max="11520" width="63.7109375" style="11" customWidth="1"/>
    <col min="11521" max="11521" width="12.28515625" style="11" customWidth="1"/>
    <col min="11522" max="11522" width="13.42578125" style="11" customWidth="1"/>
    <col min="11523" max="11523" width="7.42578125" style="11" customWidth="1"/>
    <col min="11524" max="11524" width="20.42578125" style="11" customWidth="1"/>
    <col min="11525" max="11525" width="20.28515625" style="11" customWidth="1"/>
    <col min="11526" max="11526" width="19.85546875" style="11" customWidth="1"/>
    <col min="11527" max="11527" width="23.140625" style="11" customWidth="1"/>
    <col min="11528" max="11529" width="0" style="11" hidden="1" customWidth="1"/>
    <col min="11530" max="11530" width="12.5703125" style="11" customWidth="1"/>
    <col min="11531" max="11775" width="9.140625" style="11"/>
    <col min="11776" max="11776" width="63.7109375" style="11" customWidth="1"/>
    <col min="11777" max="11777" width="12.28515625" style="11" customWidth="1"/>
    <col min="11778" max="11778" width="13.42578125" style="11" customWidth="1"/>
    <col min="11779" max="11779" width="7.42578125" style="11" customWidth="1"/>
    <col min="11780" max="11780" width="20.42578125" style="11" customWidth="1"/>
    <col min="11781" max="11781" width="20.28515625" style="11" customWidth="1"/>
    <col min="11782" max="11782" width="19.85546875" style="11" customWidth="1"/>
    <col min="11783" max="11783" width="23.140625" style="11" customWidth="1"/>
    <col min="11784" max="11785" width="0" style="11" hidden="1" customWidth="1"/>
    <col min="11786" max="11786" width="12.5703125" style="11" customWidth="1"/>
    <col min="11787" max="12031" width="9.140625" style="11"/>
    <col min="12032" max="12032" width="63.7109375" style="11" customWidth="1"/>
    <col min="12033" max="12033" width="12.28515625" style="11" customWidth="1"/>
    <col min="12034" max="12034" width="13.42578125" style="11" customWidth="1"/>
    <col min="12035" max="12035" width="7.42578125" style="11" customWidth="1"/>
    <col min="12036" max="12036" width="20.42578125" style="11" customWidth="1"/>
    <col min="12037" max="12037" width="20.28515625" style="11" customWidth="1"/>
    <col min="12038" max="12038" width="19.85546875" style="11" customWidth="1"/>
    <col min="12039" max="12039" width="23.140625" style="11" customWidth="1"/>
    <col min="12040" max="12041" width="0" style="11" hidden="1" customWidth="1"/>
    <col min="12042" max="12042" width="12.5703125" style="11" customWidth="1"/>
    <col min="12043" max="12287" width="9.140625" style="11"/>
    <col min="12288" max="12288" width="63.7109375" style="11" customWidth="1"/>
    <col min="12289" max="12289" width="12.28515625" style="11" customWidth="1"/>
    <col min="12290" max="12290" width="13.42578125" style="11" customWidth="1"/>
    <col min="12291" max="12291" width="7.42578125" style="11" customWidth="1"/>
    <col min="12292" max="12292" width="20.42578125" style="11" customWidth="1"/>
    <col min="12293" max="12293" width="20.28515625" style="11" customWidth="1"/>
    <col min="12294" max="12294" width="19.85546875" style="11" customWidth="1"/>
    <col min="12295" max="12295" width="23.140625" style="11" customWidth="1"/>
    <col min="12296" max="12297" width="0" style="11" hidden="1" customWidth="1"/>
    <col min="12298" max="12298" width="12.5703125" style="11" customWidth="1"/>
    <col min="12299" max="12543" width="9.140625" style="11"/>
    <col min="12544" max="12544" width="63.7109375" style="11" customWidth="1"/>
    <col min="12545" max="12545" width="12.28515625" style="11" customWidth="1"/>
    <col min="12546" max="12546" width="13.42578125" style="11" customWidth="1"/>
    <col min="12547" max="12547" width="7.42578125" style="11" customWidth="1"/>
    <col min="12548" max="12548" width="20.42578125" style="11" customWidth="1"/>
    <col min="12549" max="12549" width="20.28515625" style="11" customWidth="1"/>
    <col min="12550" max="12550" width="19.85546875" style="11" customWidth="1"/>
    <col min="12551" max="12551" width="23.140625" style="11" customWidth="1"/>
    <col min="12552" max="12553" width="0" style="11" hidden="1" customWidth="1"/>
    <col min="12554" max="12554" width="12.5703125" style="11" customWidth="1"/>
    <col min="12555" max="12799" width="9.140625" style="11"/>
    <col min="12800" max="12800" width="63.7109375" style="11" customWidth="1"/>
    <col min="12801" max="12801" width="12.28515625" style="11" customWidth="1"/>
    <col min="12802" max="12802" width="13.42578125" style="11" customWidth="1"/>
    <col min="12803" max="12803" width="7.42578125" style="11" customWidth="1"/>
    <col min="12804" max="12804" width="20.42578125" style="11" customWidth="1"/>
    <col min="12805" max="12805" width="20.28515625" style="11" customWidth="1"/>
    <col min="12806" max="12806" width="19.85546875" style="11" customWidth="1"/>
    <col min="12807" max="12807" width="23.140625" style="11" customWidth="1"/>
    <col min="12808" max="12809" width="0" style="11" hidden="1" customWidth="1"/>
    <col min="12810" max="12810" width="12.5703125" style="11" customWidth="1"/>
    <col min="12811" max="13055" width="9.140625" style="11"/>
    <col min="13056" max="13056" width="63.7109375" style="11" customWidth="1"/>
    <col min="13057" max="13057" width="12.28515625" style="11" customWidth="1"/>
    <col min="13058" max="13058" width="13.42578125" style="11" customWidth="1"/>
    <col min="13059" max="13059" width="7.42578125" style="11" customWidth="1"/>
    <col min="13060" max="13060" width="20.42578125" style="11" customWidth="1"/>
    <col min="13061" max="13061" width="20.28515625" style="11" customWidth="1"/>
    <col min="13062" max="13062" width="19.85546875" style="11" customWidth="1"/>
    <col min="13063" max="13063" width="23.140625" style="11" customWidth="1"/>
    <col min="13064" max="13065" width="0" style="11" hidden="1" customWidth="1"/>
    <col min="13066" max="13066" width="12.5703125" style="11" customWidth="1"/>
    <col min="13067" max="13311" width="9.140625" style="11"/>
    <col min="13312" max="13312" width="63.7109375" style="11" customWidth="1"/>
    <col min="13313" max="13313" width="12.28515625" style="11" customWidth="1"/>
    <col min="13314" max="13314" width="13.42578125" style="11" customWidth="1"/>
    <col min="13315" max="13315" width="7.42578125" style="11" customWidth="1"/>
    <col min="13316" max="13316" width="20.42578125" style="11" customWidth="1"/>
    <col min="13317" max="13317" width="20.28515625" style="11" customWidth="1"/>
    <col min="13318" max="13318" width="19.85546875" style="11" customWidth="1"/>
    <col min="13319" max="13319" width="23.140625" style="11" customWidth="1"/>
    <col min="13320" max="13321" width="0" style="11" hidden="1" customWidth="1"/>
    <col min="13322" max="13322" width="12.5703125" style="11" customWidth="1"/>
    <col min="13323" max="13567" width="9.140625" style="11"/>
    <col min="13568" max="13568" width="63.7109375" style="11" customWidth="1"/>
    <col min="13569" max="13569" width="12.28515625" style="11" customWidth="1"/>
    <col min="13570" max="13570" width="13.42578125" style="11" customWidth="1"/>
    <col min="13571" max="13571" width="7.42578125" style="11" customWidth="1"/>
    <col min="13572" max="13572" width="20.42578125" style="11" customWidth="1"/>
    <col min="13573" max="13573" width="20.28515625" style="11" customWidth="1"/>
    <col min="13574" max="13574" width="19.85546875" style="11" customWidth="1"/>
    <col min="13575" max="13575" width="23.140625" style="11" customWidth="1"/>
    <col min="13576" max="13577" width="0" style="11" hidden="1" customWidth="1"/>
    <col min="13578" max="13578" width="12.5703125" style="11" customWidth="1"/>
    <col min="13579" max="13823" width="9.140625" style="11"/>
    <col min="13824" max="13824" width="63.7109375" style="11" customWidth="1"/>
    <col min="13825" max="13825" width="12.28515625" style="11" customWidth="1"/>
    <col min="13826" max="13826" width="13.42578125" style="11" customWidth="1"/>
    <col min="13827" max="13827" width="7.42578125" style="11" customWidth="1"/>
    <col min="13828" max="13828" width="20.42578125" style="11" customWidth="1"/>
    <col min="13829" max="13829" width="20.28515625" style="11" customWidth="1"/>
    <col min="13830" max="13830" width="19.85546875" style="11" customWidth="1"/>
    <col min="13831" max="13831" width="23.140625" style="11" customWidth="1"/>
    <col min="13832" max="13833" width="0" style="11" hidden="1" customWidth="1"/>
    <col min="13834" max="13834" width="12.5703125" style="11" customWidth="1"/>
    <col min="13835" max="14079" width="9.140625" style="11"/>
    <col min="14080" max="14080" width="63.7109375" style="11" customWidth="1"/>
    <col min="14081" max="14081" width="12.28515625" style="11" customWidth="1"/>
    <col min="14082" max="14082" width="13.42578125" style="11" customWidth="1"/>
    <col min="14083" max="14083" width="7.42578125" style="11" customWidth="1"/>
    <col min="14084" max="14084" width="20.42578125" style="11" customWidth="1"/>
    <col min="14085" max="14085" width="20.28515625" style="11" customWidth="1"/>
    <col min="14086" max="14086" width="19.85546875" style="11" customWidth="1"/>
    <col min="14087" max="14087" width="23.140625" style="11" customWidth="1"/>
    <col min="14088" max="14089" width="0" style="11" hidden="1" customWidth="1"/>
    <col min="14090" max="14090" width="12.5703125" style="11" customWidth="1"/>
    <col min="14091" max="14335" width="9.140625" style="11"/>
    <col min="14336" max="14336" width="63.7109375" style="11" customWidth="1"/>
    <col min="14337" max="14337" width="12.28515625" style="11" customWidth="1"/>
    <col min="14338" max="14338" width="13.42578125" style="11" customWidth="1"/>
    <col min="14339" max="14339" width="7.42578125" style="11" customWidth="1"/>
    <col min="14340" max="14340" width="20.42578125" style="11" customWidth="1"/>
    <col min="14341" max="14341" width="20.28515625" style="11" customWidth="1"/>
    <col min="14342" max="14342" width="19.85546875" style="11" customWidth="1"/>
    <col min="14343" max="14343" width="23.140625" style="11" customWidth="1"/>
    <col min="14344" max="14345" width="0" style="11" hidden="1" customWidth="1"/>
    <col min="14346" max="14346" width="12.5703125" style="11" customWidth="1"/>
    <col min="14347" max="14591" width="9.140625" style="11"/>
    <col min="14592" max="14592" width="63.7109375" style="11" customWidth="1"/>
    <col min="14593" max="14593" width="12.28515625" style="11" customWidth="1"/>
    <col min="14594" max="14594" width="13.42578125" style="11" customWidth="1"/>
    <col min="14595" max="14595" width="7.42578125" style="11" customWidth="1"/>
    <col min="14596" max="14596" width="20.42578125" style="11" customWidth="1"/>
    <col min="14597" max="14597" width="20.28515625" style="11" customWidth="1"/>
    <col min="14598" max="14598" width="19.85546875" style="11" customWidth="1"/>
    <col min="14599" max="14599" width="23.140625" style="11" customWidth="1"/>
    <col min="14600" max="14601" width="0" style="11" hidden="1" customWidth="1"/>
    <col min="14602" max="14602" width="12.5703125" style="11" customWidth="1"/>
    <col min="14603" max="14847" width="9.140625" style="11"/>
    <col min="14848" max="14848" width="63.7109375" style="11" customWidth="1"/>
    <col min="14849" max="14849" width="12.28515625" style="11" customWidth="1"/>
    <col min="14850" max="14850" width="13.42578125" style="11" customWidth="1"/>
    <col min="14851" max="14851" width="7.42578125" style="11" customWidth="1"/>
    <col min="14852" max="14852" width="20.42578125" style="11" customWidth="1"/>
    <col min="14853" max="14853" width="20.28515625" style="11" customWidth="1"/>
    <col min="14854" max="14854" width="19.85546875" style="11" customWidth="1"/>
    <col min="14855" max="14855" width="23.140625" style="11" customWidth="1"/>
    <col min="14856" max="14857" width="0" style="11" hidden="1" customWidth="1"/>
    <col min="14858" max="14858" width="12.5703125" style="11" customWidth="1"/>
    <col min="14859" max="15103" width="9.140625" style="11"/>
    <col min="15104" max="15104" width="63.7109375" style="11" customWidth="1"/>
    <col min="15105" max="15105" width="12.28515625" style="11" customWidth="1"/>
    <col min="15106" max="15106" width="13.42578125" style="11" customWidth="1"/>
    <col min="15107" max="15107" width="7.42578125" style="11" customWidth="1"/>
    <col min="15108" max="15108" width="20.42578125" style="11" customWidth="1"/>
    <col min="15109" max="15109" width="20.28515625" style="11" customWidth="1"/>
    <col min="15110" max="15110" width="19.85546875" style="11" customWidth="1"/>
    <col min="15111" max="15111" width="23.140625" style="11" customWidth="1"/>
    <col min="15112" max="15113" width="0" style="11" hidden="1" customWidth="1"/>
    <col min="15114" max="15114" width="12.5703125" style="11" customWidth="1"/>
    <col min="15115" max="15359" width="9.140625" style="11"/>
    <col min="15360" max="15360" width="63.7109375" style="11" customWidth="1"/>
    <col min="15361" max="15361" width="12.28515625" style="11" customWidth="1"/>
    <col min="15362" max="15362" width="13.42578125" style="11" customWidth="1"/>
    <col min="15363" max="15363" width="7.42578125" style="11" customWidth="1"/>
    <col min="15364" max="15364" width="20.42578125" style="11" customWidth="1"/>
    <col min="15365" max="15365" width="20.28515625" style="11" customWidth="1"/>
    <col min="15366" max="15366" width="19.85546875" style="11" customWidth="1"/>
    <col min="15367" max="15367" width="23.140625" style="11" customWidth="1"/>
    <col min="15368" max="15369" width="0" style="11" hidden="1" customWidth="1"/>
    <col min="15370" max="15370" width="12.5703125" style="11" customWidth="1"/>
    <col min="15371" max="15615" width="9.140625" style="11"/>
    <col min="15616" max="15616" width="63.7109375" style="11" customWidth="1"/>
    <col min="15617" max="15617" width="12.28515625" style="11" customWidth="1"/>
    <col min="15618" max="15618" width="13.42578125" style="11" customWidth="1"/>
    <col min="15619" max="15619" width="7.42578125" style="11" customWidth="1"/>
    <col min="15620" max="15620" width="20.42578125" style="11" customWidth="1"/>
    <col min="15621" max="15621" width="20.28515625" style="11" customWidth="1"/>
    <col min="15622" max="15622" width="19.85546875" style="11" customWidth="1"/>
    <col min="15623" max="15623" width="23.140625" style="11" customWidth="1"/>
    <col min="15624" max="15625" width="0" style="11" hidden="1" customWidth="1"/>
    <col min="15626" max="15626" width="12.5703125" style="11" customWidth="1"/>
    <col min="15627" max="15871" width="9.140625" style="11"/>
    <col min="15872" max="15872" width="63.7109375" style="11" customWidth="1"/>
    <col min="15873" max="15873" width="12.28515625" style="11" customWidth="1"/>
    <col min="15874" max="15874" width="13.42578125" style="11" customWidth="1"/>
    <col min="15875" max="15875" width="7.42578125" style="11" customWidth="1"/>
    <col min="15876" max="15876" width="20.42578125" style="11" customWidth="1"/>
    <col min="15877" max="15877" width="20.28515625" style="11" customWidth="1"/>
    <col min="15878" max="15878" width="19.85546875" style="11" customWidth="1"/>
    <col min="15879" max="15879" width="23.140625" style="11" customWidth="1"/>
    <col min="15880" max="15881" width="0" style="11" hidden="1" customWidth="1"/>
    <col min="15882" max="15882" width="12.5703125" style="11" customWidth="1"/>
    <col min="15883" max="16127" width="9.140625" style="11"/>
    <col min="16128" max="16128" width="63.7109375" style="11" customWidth="1"/>
    <col min="16129" max="16129" width="12.28515625" style="11" customWidth="1"/>
    <col min="16130" max="16130" width="13.42578125" style="11" customWidth="1"/>
    <col min="16131" max="16131" width="7.42578125" style="11" customWidth="1"/>
    <col min="16132" max="16132" width="20.42578125" style="11" customWidth="1"/>
    <col min="16133" max="16133" width="20.28515625" style="11" customWidth="1"/>
    <col min="16134" max="16134" width="19.85546875" style="11" customWidth="1"/>
    <col min="16135" max="16135" width="23.140625" style="11" customWidth="1"/>
    <col min="16136" max="16137" width="0" style="11" hidden="1" customWidth="1"/>
    <col min="16138" max="16138" width="12.5703125" style="11" customWidth="1"/>
    <col min="16139" max="16384" width="9.140625" style="11"/>
  </cols>
  <sheetData>
    <row r="1" spans="1:12" ht="18.75" x14ac:dyDescent="0.25">
      <c r="A1" s="10"/>
      <c r="B1" s="9"/>
      <c r="C1" s="9"/>
      <c r="D1" s="9"/>
      <c r="E1" s="268" t="s">
        <v>603</v>
      </c>
      <c r="F1" s="268"/>
      <c r="G1" s="268"/>
      <c r="H1" s="7"/>
      <c r="I1" s="7"/>
      <c r="J1" s="7"/>
    </row>
    <row r="2" spans="1:12" ht="15.75" customHeight="1" x14ac:dyDescent="0.25">
      <c r="A2" s="6"/>
      <c r="B2" s="5"/>
      <c r="C2" s="5"/>
      <c r="D2" s="5"/>
      <c r="E2" s="268" t="s">
        <v>1</v>
      </c>
      <c r="F2" s="268"/>
      <c r="G2" s="268"/>
      <c r="H2" s="7"/>
      <c r="I2" s="7"/>
      <c r="J2" s="7"/>
    </row>
    <row r="3" spans="1:12" ht="15.75" customHeight="1" x14ac:dyDescent="0.25">
      <c r="A3" s="6"/>
      <c r="B3" s="5"/>
      <c r="C3" s="5"/>
      <c r="D3" s="5"/>
      <c r="E3" s="268" t="s">
        <v>2</v>
      </c>
      <c r="F3" s="268"/>
      <c r="G3" s="268"/>
      <c r="H3" s="7"/>
      <c r="I3" s="7"/>
      <c r="J3" s="7"/>
    </row>
    <row r="4" spans="1:12" ht="15.75" customHeight="1" x14ac:dyDescent="0.25">
      <c r="A4" s="10"/>
      <c r="B4" s="9"/>
      <c r="C4" s="9"/>
      <c r="D4" s="9"/>
      <c r="E4" s="268" t="s">
        <v>1064</v>
      </c>
      <c r="F4" s="268"/>
      <c r="G4" s="268"/>
      <c r="H4" s="7"/>
      <c r="I4" s="7"/>
      <c r="J4" s="7"/>
    </row>
    <row r="5" spans="1:12" x14ac:dyDescent="0.25">
      <c r="A5" s="10"/>
      <c r="B5" s="9"/>
      <c r="C5" s="9"/>
      <c r="D5" s="9"/>
      <c r="E5" s="8"/>
      <c r="F5" s="8"/>
      <c r="G5" s="8"/>
      <c r="H5" s="7"/>
      <c r="I5" s="7"/>
      <c r="J5" s="7"/>
    </row>
    <row r="6" spans="1:12" ht="16.5" customHeight="1" x14ac:dyDescent="0.25">
      <c r="A6" s="266" t="s">
        <v>289</v>
      </c>
      <c r="B6" s="267"/>
      <c r="C6" s="267"/>
      <c r="D6" s="267"/>
      <c r="E6" s="267"/>
      <c r="F6" s="267"/>
      <c r="G6" s="267"/>
      <c r="H6" s="267"/>
      <c r="I6" s="4"/>
      <c r="J6" s="7"/>
    </row>
    <row r="7" spans="1:12" ht="16.5" customHeight="1" x14ac:dyDescent="0.25">
      <c r="A7" s="266" t="s">
        <v>372</v>
      </c>
      <c r="B7" s="267"/>
      <c r="C7" s="267"/>
      <c r="D7" s="267"/>
      <c r="E7" s="267"/>
      <c r="F7" s="267"/>
      <c r="G7" s="267"/>
      <c r="H7" s="267"/>
      <c r="I7" s="3"/>
      <c r="J7" s="7"/>
    </row>
    <row r="8" spans="1:12" ht="16.5" customHeight="1" x14ac:dyDescent="0.25">
      <c r="A8" s="266" t="s">
        <v>1066</v>
      </c>
      <c r="B8" s="266"/>
      <c r="C8" s="266"/>
      <c r="D8" s="266"/>
      <c r="E8" s="266"/>
      <c r="F8" s="266"/>
      <c r="G8" s="266"/>
      <c r="H8" s="19"/>
      <c r="I8" s="3"/>
      <c r="J8" s="7"/>
    </row>
    <row r="9" spans="1:12" ht="43.5" customHeight="1" x14ac:dyDescent="0.25">
      <c r="A9" s="273" t="s">
        <v>291</v>
      </c>
      <c r="B9" s="275" t="s">
        <v>292</v>
      </c>
      <c r="C9" s="275" t="s">
        <v>293</v>
      </c>
      <c r="D9" s="275" t="s">
        <v>10</v>
      </c>
      <c r="E9" s="276" t="s">
        <v>1065</v>
      </c>
      <c r="F9" s="277" t="s">
        <v>1067</v>
      </c>
      <c r="G9" s="277" t="s">
        <v>841</v>
      </c>
      <c r="H9" s="269" t="s">
        <v>3</v>
      </c>
      <c r="I9" s="271" t="s">
        <v>3</v>
      </c>
      <c r="J9" s="7"/>
    </row>
    <row r="10" spans="1:12" ht="57.75" customHeight="1" x14ac:dyDescent="0.25">
      <c r="A10" s="274"/>
      <c r="B10" s="275"/>
      <c r="C10" s="275"/>
      <c r="D10" s="275"/>
      <c r="E10" s="276"/>
      <c r="F10" s="277"/>
      <c r="G10" s="277"/>
      <c r="H10" s="270"/>
      <c r="I10" s="272"/>
      <c r="J10" s="7"/>
    </row>
    <row r="11" spans="1:12" ht="25.5" x14ac:dyDescent="0.3">
      <c r="A11" s="21" t="s">
        <v>373</v>
      </c>
      <c r="B11" s="22" t="s">
        <v>295</v>
      </c>
      <c r="C11" s="22" t="s">
        <v>360</v>
      </c>
      <c r="D11" s="22" t="s">
        <v>317</v>
      </c>
      <c r="E11" s="23">
        <v>174486755.02000001</v>
      </c>
      <c r="F11" s="48">
        <v>165073152.41999999</v>
      </c>
      <c r="G11" s="27">
        <f>F11/E11*100</f>
        <v>94.604975833884339</v>
      </c>
      <c r="H11" s="1"/>
      <c r="I11" s="1"/>
      <c r="L11" s="109"/>
    </row>
    <row r="12" spans="1:12" ht="56.25" x14ac:dyDescent="0.3">
      <c r="A12" s="25" t="s">
        <v>954</v>
      </c>
      <c r="B12" s="12" t="s">
        <v>328</v>
      </c>
      <c r="C12" s="12" t="s">
        <v>360</v>
      </c>
      <c r="D12" s="12" t="s">
        <v>317</v>
      </c>
      <c r="E12" s="26">
        <v>3958709.03</v>
      </c>
      <c r="F12" s="26">
        <v>3901942.73</v>
      </c>
      <c r="G12" s="24">
        <f t="shared" ref="G12:G75" si="0">F12/E12*100</f>
        <v>98.566040101209467</v>
      </c>
      <c r="H12" s="1"/>
      <c r="I12" s="1"/>
    </row>
    <row r="13" spans="1:12" ht="37.5" x14ac:dyDescent="0.3">
      <c r="A13" s="25" t="s">
        <v>955</v>
      </c>
      <c r="B13" s="12" t="s">
        <v>328</v>
      </c>
      <c r="C13" s="12" t="s">
        <v>369</v>
      </c>
      <c r="D13" s="12" t="s">
        <v>317</v>
      </c>
      <c r="E13" s="26">
        <v>3958709.03</v>
      </c>
      <c r="F13" s="26">
        <v>3901942.73</v>
      </c>
      <c r="G13" s="24">
        <f t="shared" si="0"/>
        <v>98.566040101209467</v>
      </c>
      <c r="H13" s="1"/>
      <c r="I13" s="1"/>
    </row>
    <row r="14" spans="1:12" ht="93.75" x14ac:dyDescent="0.3">
      <c r="A14" s="25" t="s">
        <v>374</v>
      </c>
      <c r="B14" s="12" t="s">
        <v>328</v>
      </c>
      <c r="C14" s="12" t="s">
        <v>369</v>
      </c>
      <c r="D14" s="12" t="s">
        <v>23</v>
      </c>
      <c r="E14" s="26">
        <v>3958709.03</v>
      </c>
      <c r="F14" s="26">
        <v>3901942.73</v>
      </c>
      <c r="G14" s="24">
        <f t="shared" si="0"/>
        <v>98.566040101209467</v>
      </c>
      <c r="H14" s="1"/>
      <c r="I14" s="1"/>
    </row>
    <row r="15" spans="1:12" ht="37.5" x14ac:dyDescent="0.3">
      <c r="A15" s="25" t="s">
        <v>375</v>
      </c>
      <c r="B15" s="12" t="s">
        <v>328</v>
      </c>
      <c r="C15" s="12" t="s">
        <v>369</v>
      </c>
      <c r="D15" s="12" t="s">
        <v>25</v>
      </c>
      <c r="E15" s="26">
        <v>3958709.03</v>
      </c>
      <c r="F15" s="26">
        <v>3901942.73</v>
      </c>
      <c r="G15" s="24">
        <f t="shared" si="0"/>
        <v>98.566040101209467</v>
      </c>
      <c r="H15" s="1"/>
      <c r="I15" s="1"/>
    </row>
    <row r="16" spans="1:12" ht="56.25" x14ac:dyDescent="0.3">
      <c r="A16" s="25" t="s">
        <v>956</v>
      </c>
      <c r="B16" s="12" t="s">
        <v>330</v>
      </c>
      <c r="C16" s="12" t="s">
        <v>360</v>
      </c>
      <c r="D16" s="12" t="s">
        <v>317</v>
      </c>
      <c r="E16" s="26">
        <v>2697565.99</v>
      </c>
      <c r="F16" s="26">
        <v>2422985.66</v>
      </c>
      <c r="G16" s="24">
        <f t="shared" si="0"/>
        <v>89.821182094603742</v>
      </c>
      <c r="H16" s="1"/>
      <c r="I16" s="1"/>
    </row>
    <row r="17" spans="1:9" ht="37.5" x14ac:dyDescent="0.3">
      <c r="A17" s="25" t="s">
        <v>957</v>
      </c>
      <c r="B17" s="12" t="s">
        <v>330</v>
      </c>
      <c r="C17" s="12" t="s">
        <v>370</v>
      </c>
      <c r="D17" s="12" t="s">
        <v>317</v>
      </c>
      <c r="E17" s="26">
        <v>1778368.24</v>
      </c>
      <c r="F17" s="26">
        <v>1689697.3</v>
      </c>
      <c r="G17" s="24">
        <f t="shared" si="0"/>
        <v>95.013915678116263</v>
      </c>
      <c r="H17" s="1"/>
      <c r="I17" s="1"/>
    </row>
    <row r="18" spans="1:9" ht="93.75" x14ac:dyDescent="0.3">
      <c r="A18" s="25" t="s">
        <v>374</v>
      </c>
      <c r="B18" s="12" t="s">
        <v>330</v>
      </c>
      <c r="C18" s="12" t="s">
        <v>370</v>
      </c>
      <c r="D18" s="12" t="s">
        <v>23</v>
      </c>
      <c r="E18" s="26">
        <v>1778368.24</v>
      </c>
      <c r="F18" s="26">
        <v>1689697.3</v>
      </c>
      <c r="G18" s="24">
        <f t="shared" si="0"/>
        <v>95.013915678116263</v>
      </c>
      <c r="H18" s="1"/>
      <c r="I18" s="1"/>
    </row>
    <row r="19" spans="1:9" ht="37.5" x14ac:dyDescent="0.3">
      <c r="A19" s="25" t="s">
        <v>375</v>
      </c>
      <c r="B19" s="12" t="s">
        <v>330</v>
      </c>
      <c r="C19" s="12" t="s">
        <v>370</v>
      </c>
      <c r="D19" s="12" t="s">
        <v>25</v>
      </c>
      <c r="E19" s="26">
        <v>1778368.24</v>
      </c>
      <c r="F19" s="26">
        <v>1689697.3</v>
      </c>
      <c r="G19" s="24">
        <f t="shared" si="0"/>
        <v>95.013915678116263</v>
      </c>
      <c r="H19" s="1"/>
      <c r="I19" s="1"/>
    </row>
    <row r="20" spans="1:9" ht="37.5" x14ac:dyDescent="0.3">
      <c r="A20" s="25" t="s">
        <v>376</v>
      </c>
      <c r="B20" s="12" t="s">
        <v>330</v>
      </c>
      <c r="C20" s="12" t="s">
        <v>367</v>
      </c>
      <c r="D20" s="12" t="s">
        <v>317</v>
      </c>
      <c r="E20" s="26">
        <v>919197.75</v>
      </c>
      <c r="F20" s="26">
        <v>733288.36</v>
      </c>
      <c r="G20" s="24">
        <f t="shared" si="0"/>
        <v>79.774821032797348</v>
      </c>
      <c r="H20" s="1"/>
      <c r="I20" s="1"/>
    </row>
    <row r="21" spans="1:9" ht="93.75" x14ac:dyDescent="0.3">
      <c r="A21" s="25" t="s">
        <v>374</v>
      </c>
      <c r="B21" s="12" t="s">
        <v>330</v>
      </c>
      <c r="C21" s="12" t="s">
        <v>367</v>
      </c>
      <c r="D21" s="12" t="s">
        <v>23</v>
      </c>
      <c r="E21" s="26">
        <v>726999.43</v>
      </c>
      <c r="F21" s="26">
        <v>556352</v>
      </c>
      <c r="G21" s="24">
        <f t="shared" si="0"/>
        <v>76.527157662283173</v>
      </c>
      <c r="H21" s="1"/>
      <c r="I21" s="1"/>
    </row>
    <row r="22" spans="1:9" ht="37.5" x14ac:dyDescent="0.3">
      <c r="A22" s="25" t="s">
        <v>375</v>
      </c>
      <c r="B22" s="12" t="s">
        <v>330</v>
      </c>
      <c r="C22" s="12" t="s">
        <v>367</v>
      </c>
      <c r="D22" s="12" t="s">
        <v>25</v>
      </c>
      <c r="E22" s="26">
        <v>726999.43</v>
      </c>
      <c r="F22" s="26">
        <v>556352</v>
      </c>
      <c r="G22" s="24">
        <f t="shared" si="0"/>
        <v>76.527157662283173</v>
      </c>
      <c r="H22" s="1"/>
      <c r="I22" s="1"/>
    </row>
    <row r="23" spans="1:9" ht="37.5" x14ac:dyDescent="0.3">
      <c r="A23" s="25" t="s">
        <v>377</v>
      </c>
      <c r="B23" s="12" t="s">
        <v>330</v>
      </c>
      <c r="C23" s="12" t="s">
        <v>367</v>
      </c>
      <c r="D23" s="12" t="s">
        <v>29</v>
      </c>
      <c r="E23" s="26">
        <v>192198.32</v>
      </c>
      <c r="F23" s="26">
        <v>176936.36</v>
      </c>
      <c r="G23" s="24">
        <f t="shared" si="0"/>
        <v>92.059264617921727</v>
      </c>
      <c r="H23" s="1"/>
      <c r="I23" s="1"/>
    </row>
    <row r="24" spans="1:9" ht="37.5" x14ac:dyDescent="0.3">
      <c r="A24" s="25" t="s">
        <v>378</v>
      </c>
      <c r="B24" s="12" t="s">
        <v>330</v>
      </c>
      <c r="C24" s="12" t="s">
        <v>367</v>
      </c>
      <c r="D24" s="12" t="s">
        <v>31</v>
      </c>
      <c r="E24" s="26">
        <v>192198.32</v>
      </c>
      <c r="F24" s="26">
        <v>176936.36</v>
      </c>
      <c r="G24" s="24">
        <f t="shared" si="0"/>
        <v>92.059264617921727</v>
      </c>
      <c r="H24" s="1"/>
      <c r="I24" s="1"/>
    </row>
    <row r="25" spans="1:9" ht="75" x14ac:dyDescent="0.3">
      <c r="A25" s="25" t="s">
        <v>382</v>
      </c>
      <c r="B25" s="12" t="s">
        <v>332</v>
      </c>
      <c r="C25" s="12" t="s">
        <v>360</v>
      </c>
      <c r="D25" s="12" t="s">
        <v>317</v>
      </c>
      <c r="E25" s="26">
        <v>60945443.140000001</v>
      </c>
      <c r="F25" s="26">
        <v>59786614.149999999</v>
      </c>
      <c r="G25" s="24">
        <f t="shared" si="0"/>
        <v>98.098579762004505</v>
      </c>
      <c r="H25" s="1"/>
      <c r="I25" s="1"/>
    </row>
    <row r="26" spans="1:9" ht="56.25" x14ac:dyDescent="0.3">
      <c r="A26" s="25" t="s">
        <v>383</v>
      </c>
      <c r="B26" s="12" t="s">
        <v>332</v>
      </c>
      <c r="C26" s="12" t="s">
        <v>842</v>
      </c>
      <c r="D26" s="12" t="s">
        <v>317</v>
      </c>
      <c r="E26" s="26">
        <v>3533405.33</v>
      </c>
      <c r="F26" s="26">
        <v>3514008.48</v>
      </c>
      <c r="G26" s="24">
        <f t="shared" si="0"/>
        <v>99.451043732930572</v>
      </c>
      <c r="H26" s="1"/>
      <c r="I26" s="1"/>
    </row>
    <row r="27" spans="1:9" ht="93.75" x14ac:dyDescent="0.3">
      <c r="A27" s="25" t="s">
        <v>374</v>
      </c>
      <c r="B27" s="12" t="s">
        <v>332</v>
      </c>
      <c r="C27" s="12" t="s">
        <v>842</v>
      </c>
      <c r="D27" s="12" t="s">
        <v>23</v>
      </c>
      <c r="E27" s="26">
        <v>3533405.33</v>
      </c>
      <c r="F27" s="26">
        <v>3514008.48</v>
      </c>
      <c r="G27" s="24">
        <f t="shared" si="0"/>
        <v>99.451043732930572</v>
      </c>
      <c r="H27" s="1"/>
      <c r="I27" s="1"/>
    </row>
    <row r="28" spans="1:9" ht="37.5" x14ac:dyDescent="0.3">
      <c r="A28" s="25" t="s">
        <v>375</v>
      </c>
      <c r="B28" s="12" t="s">
        <v>332</v>
      </c>
      <c r="C28" s="12" t="s">
        <v>842</v>
      </c>
      <c r="D28" s="12" t="s">
        <v>25</v>
      </c>
      <c r="E28" s="26">
        <v>3533405.33</v>
      </c>
      <c r="F28" s="26">
        <v>3514008.48</v>
      </c>
      <c r="G28" s="24">
        <f t="shared" si="0"/>
        <v>99.451043732930572</v>
      </c>
      <c r="H28" s="1"/>
      <c r="I28" s="1"/>
    </row>
    <row r="29" spans="1:9" ht="37.5" x14ac:dyDescent="0.3">
      <c r="A29" s="25" t="s">
        <v>376</v>
      </c>
      <c r="B29" s="12" t="s">
        <v>332</v>
      </c>
      <c r="C29" s="12" t="s">
        <v>843</v>
      </c>
      <c r="D29" s="12" t="s">
        <v>317</v>
      </c>
      <c r="E29" s="26">
        <v>48644717.969999999</v>
      </c>
      <c r="F29" s="26">
        <v>47505285.829999998</v>
      </c>
      <c r="G29" s="24">
        <f t="shared" si="0"/>
        <v>97.657644678497874</v>
      </c>
      <c r="H29" s="1"/>
      <c r="I29" s="1"/>
    </row>
    <row r="30" spans="1:9" ht="93.75" x14ac:dyDescent="0.3">
      <c r="A30" s="25" t="s">
        <v>374</v>
      </c>
      <c r="B30" s="12" t="s">
        <v>332</v>
      </c>
      <c r="C30" s="12" t="s">
        <v>843</v>
      </c>
      <c r="D30" s="12" t="s">
        <v>23</v>
      </c>
      <c r="E30" s="26">
        <v>48371697.969999999</v>
      </c>
      <c r="F30" s="26">
        <v>47300639.43</v>
      </c>
      <c r="G30" s="24">
        <f t="shared" si="0"/>
        <v>97.785774357839855</v>
      </c>
      <c r="H30" s="1"/>
      <c r="I30" s="1"/>
    </row>
    <row r="31" spans="1:9" ht="37.5" x14ac:dyDescent="0.3">
      <c r="A31" s="25" t="s">
        <v>375</v>
      </c>
      <c r="B31" s="12" t="s">
        <v>332</v>
      </c>
      <c r="C31" s="12" t="s">
        <v>843</v>
      </c>
      <c r="D31" s="12" t="s">
        <v>25</v>
      </c>
      <c r="E31" s="26">
        <v>48371697.969999999</v>
      </c>
      <c r="F31" s="26">
        <v>47300639.43</v>
      </c>
      <c r="G31" s="24">
        <f t="shared" si="0"/>
        <v>97.785774357839855</v>
      </c>
      <c r="H31" s="1"/>
      <c r="I31" s="1"/>
    </row>
    <row r="32" spans="1:9" ht="37.5" x14ac:dyDescent="0.3">
      <c r="A32" s="25" t="s">
        <v>377</v>
      </c>
      <c r="B32" s="12" t="s">
        <v>332</v>
      </c>
      <c r="C32" s="12" t="s">
        <v>843</v>
      </c>
      <c r="D32" s="12" t="s">
        <v>29</v>
      </c>
      <c r="E32" s="26">
        <v>117500</v>
      </c>
      <c r="F32" s="26">
        <v>50640.43</v>
      </c>
      <c r="G32" s="24">
        <f t="shared" si="0"/>
        <v>43.098238297872342</v>
      </c>
      <c r="H32" s="1"/>
      <c r="I32" s="1"/>
    </row>
    <row r="33" spans="1:9" ht="37.5" x14ac:dyDescent="0.3">
      <c r="A33" s="25" t="s">
        <v>378</v>
      </c>
      <c r="B33" s="12" t="s">
        <v>332</v>
      </c>
      <c r="C33" s="12" t="s">
        <v>843</v>
      </c>
      <c r="D33" s="12" t="s">
        <v>31</v>
      </c>
      <c r="E33" s="26">
        <v>117500</v>
      </c>
      <c r="F33" s="26">
        <v>50640.43</v>
      </c>
      <c r="G33" s="24">
        <f t="shared" si="0"/>
        <v>43.098238297872342</v>
      </c>
      <c r="H33" s="1"/>
      <c r="I33" s="1"/>
    </row>
    <row r="34" spans="1:9" ht="18.75" x14ac:dyDescent="0.3">
      <c r="A34" s="25" t="s">
        <v>380</v>
      </c>
      <c r="B34" s="12" t="s">
        <v>332</v>
      </c>
      <c r="C34" s="12" t="s">
        <v>843</v>
      </c>
      <c r="D34" s="12" t="s">
        <v>33</v>
      </c>
      <c r="E34" s="26">
        <v>155520</v>
      </c>
      <c r="F34" s="26">
        <v>154005.97</v>
      </c>
      <c r="G34" s="24">
        <f t="shared" si="0"/>
        <v>99.026472479423859</v>
      </c>
      <c r="H34" s="1"/>
      <c r="I34" s="1"/>
    </row>
    <row r="35" spans="1:9" ht="18.75" x14ac:dyDescent="0.3">
      <c r="A35" s="25" t="s">
        <v>384</v>
      </c>
      <c r="B35" s="12" t="s">
        <v>332</v>
      </c>
      <c r="C35" s="12" t="s">
        <v>843</v>
      </c>
      <c r="D35" s="12" t="s">
        <v>35</v>
      </c>
      <c r="E35" s="26">
        <v>155520</v>
      </c>
      <c r="F35" s="26">
        <v>154005.97</v>
      </c>
      <c r="G35" s="24">
        <f t="shared" si="0"/>
        <v>99.026472479423859</v>
      </c>
      <c r="H35" s="1"/>
      <c r="I35" s="1"/>
    </row>
    <row r="36" spans="1:9" ht="225" x14ac:dyDescent="0.3">
      <c r="A36" s="25" t="s">
        <v>927</v>
      </c>
      <c r="B36" s="12" t="s">
        <v>332</v>
      </c>
      <c r="C36" s="12" t="s">
        <v>844</v>
      </c>
      <c r="D36" s="12" t="s">
        <v>317</v>
      </c>
      <c r="E36" s="26">
        <v>1684959</v>
      </c>
      <c r="F36" s="26">
        <v>1684959</v>
      </c>
      <c r="G36" s="24">
        <f t="shared" si="0"/>
        <v>100</v>
      </c>
      <c r="H36" s="1"/>
      <c r="I36" s="1"/>
    </row>
    <row r="37" spans="1:9" ht="93.75" x14ac:dyDescent="0.3">
      <c r="A37" s="25" t="s">
        <v>374</v>
      </c>
      <c r="B37" s="12" t="s">
        <v>332</v>
      </c>
      <c r="C37" s="12" t="s">
        <v>844</v>
      </c>
      <c r="D37" s="12" t="s">
        <v>23</v>
      </c>
      <c r="E37" s="26">
        <v>1423419.06</v>
      </c>
      <c r="F37" s="26">
        <v>1423419.06</v>
      </c>
      <c r="G37" s="24">
        <f t="shared" si="0"/>
        <v>100</v>
      </c>
      <c r="H37" s="1"/>
      <c r="I37" s="1"/>
    </row>
    <row r="38" spans="1:9" ht="37.5" x14ac:dyDescent="0.3">
      <c r="A38" s="25" t="s">
        <v>375</v>
      </c>
      <c r="B38" s="12" t="s">
        <v>332</v>
      </c>
      <c r="C38" s="12" t="s">
        <v>844</v>
      </c>
      <c r="D38" s="12" t="s">
        <v>25</v>
      </c>
      <c r="E38" s="26">
        <v>1423419.06</v>
      </c>
      <c r="F38" s="26">
        <v>1423419.06</v>
      </c>
      <c r="G38" s="24">
        <f t="shared" si="0"/>
        <v>100</v>
      </c>
      <c r="H38" s="1"/>
      <c r="I38" s="1"/>
    </row>
    <row r="39" spans="1:9" ht="37.5" x14ac:dyDescent="0.3">
      <c r="A39" s="25" t="s">
        <v>377</v>
      </c>
      <c r="B39" s="12" t="s">
        <v>332</v>
      </c>
      <c r="C39" s="12" t="s">
        <v>844</v>
      </c>
      <c r="D39" s="12" t="s">
        <v>29</v>
      </c>
      <c r="E39" s="26">
        <v>261539.94</v>
      </c>
      <c r="F39" s="26">
        <v>261539.94</v>
      </c>
      <c r="G39" s="24">
        <f t="shared" si="0"/>
        <v>100</v>
      </c>
      <c r="H39" s="1"/>
      <c r="I39" s="1"/>
    </row>
    <row r="40" spans="1:9" ht="37.5" x14ac:dyDescent="0.3">
      <c r="A40" s="25" t="s">
        <v>378</v>
      </c>
      <c r="B40" s="12" t="s">
        <v>332</v>
      </c>
      <c r="C40" s="12" t="s">
        <v>844</v>
      </c>
      <c r="D40" s="12" t="s">
        <v>31</v>
      </c>
      <c r="E40" s="26">
        <v>261539.94</v>
      </c>
      <c r="F40" s="26">
        <v>261539.94</v>
      </c>
      <c r="G40" s="24">
        <f t="shared" si="0"/>
        <v>100</v>
      </c>
      <c r="H40" s="1"/>
      <c r="I40" s="1"/>
    </row>
    <row r="41" spans="1:9" ht="206.25" x14ac:dyDescent="0.3">
      <c r="A41" s="25" t="s">
        <v>928</v>
      </c>
      <c r="B41" s="12" t="s">
        <v>332</v>
      </c>
      <c r="C41" s="12" t="s">
        <v>845</v>
      </c>
      <c r="D41" s="12" t="s">
        <v>317</v>
      </c>
      <c r="E41" s="26">
        <v>561653</v>
      </c>
      <c r="F41" s="26">
        <v>561653</v>
      </c>
      <c r="G41" s="24">
        <f t="shared" si="0"/>
        <v>100</v>
      </c>
      <c r="H41" s="1"/>
      <c r="I41" s="1"/>
    </row>
    <row r="42" spans="1:9" ht="93.75" x14ac:dyDescent="0.3">
      <c r="A42" s="25" t="s">
        <v>374</v>
      </c>
      <c r="B42" s="12" t="s">
        <v>332</v>
      </c>
      <c r="C42" s="12" t="s">
        <v>845</v>
      </c>
      <c r="D42" s="12" t="s">
        <v>23</v>
      </c>
      <c r="E42" s="26">
        <v>460948</v>
      </c>
      <c r="F42" s="26">
        <v>460948</v>
      </c>
      <c r="G42" s="24">
        <f t="shared" si="0"/>
        <v>100</v>
      </c>
      <c r="H42" s="1"/>
      <c r="I42" s="1"/>
    </row>
    <row r="43" spans="1:9" ht="37.5" x14ac:dyDescent="0.3">
      <c r="A43" s="25" t="s">
        <v>375</v>
      </c>
      <c r="B43" s="12" t="s">
        <v>332</v>
      </c>
      <c r="C43" s="12" t="s">
        <v>845</v>
      </c>
      <c r="D43" s="12" t="s">
        <v>25</v>
      </c>
      <c r="E43" s="26">
        <v>460948</v>
      </c>
      <c r="F43" s="26">
        <v>460948</v>
      </c>
      <c r="G43" s="24">
        <f t="shared" si="0"/>
        <v>100</v>
      </c>
      <c r="H43" s="1"/>
      <c r="I43" s="1"/>
    </row>
    <row r="44" spans="1:9" ht="37.5" x14ac:dyDescent="0.3">
      <c r="A44" s="25" t="s">
        <v>377</v>
      </c>
      <c r="B44" s="12" t="s">
        <v>332</v>
      </c>
      <c r="C44" s="12" t="s">
        <v>845</v>
      </c>
      <c r="D44" s="12" t="s">
        <v>29</v>
      </c>
      <c r="E44" s="26">
        <v>100705</v>
      </c>
      <c r="F44" s="26">
        <v>100705</v>
      </c>
      <c r="G44" s="24">
        <f t="shared" si="0"/>
        <v>100</v>
      </c>
      <c r="H44" s="1"/>
      <c r="I44" s="1"/>
    </row>
    <row r="45" spans="1:9" ht="37.5" x14ac:dyDescent="0.3">
      <c r="A45" s="25" t="s">
        <v>378</v>
      </c>
      <c r="B45" s="12" t="s">
        <v>332</v>
      </c>
      <c r="C45" s="12" t="s">
        <v>845</v>
      </c>
      <c r="D45" s="12" t="s">
        <v>31</v>
      </c>
      <c r="E45" s="26">
        <v>100705</v>
      </c>
      <c r="F45" s="26">
        <v>100705</v>
      </c>
      <c r="G45" s="24">
        <f t="shared" si="0"/>
        <v>100</v>
      </c>
      <c r="H45" s="1"/>
      <c r="I45" s="1"/>
    </row>
    <row r="46" spans="1:9" ht="243.75" x14ac:dyDescent="0.3">
      <c r="A46" s="25" t="s">
        <v>929</v>
      </c>
      <c r="B46" s="12" t="s">
        <v>332</v>
      </c>
      <c r="C46" s="12" t="s">
        <v>846</v>
      </c>
      <c r="D46" s="12" t="s">
        <v>317</v>
      </c>
      <c r="E46" s="26">
        <v>200</v>
      </c>
      <c r="F46" s="26">
        <v>200</v>
      </c>
      <c r="G46" s="24">
        <f t="shared" si="0"/>
        <v>100</v>
      </c>
      <c r="H46" s="1"/>
      <c r="I46" s="1"/>
    </row>
    <row r="47" spans="1:9" ht="37.5" x14ac:dyDescent="0.3">
      <c r="A47" s="25" t="s">
        <v>377</v>
      </c>
      <c r="B47" s="12" t="s">
        <v>332</v>
      </c>
      <c r="C47" s="12" t="s">
        <v>846</v>
      </c>
      <c r="D47" s="12" t="s">
        <v>29</v>
      </c>
      <c r="E47" s="26">
        <v>200</v>
      </c>
      <c r="F47" s="26">
        <v>200</v>
      </c>
      <c r="G47" s="24">
        <f t="shared" si="0"/>
        <v>100</v>
      </c>
      <c r="H47" s="1"/>
      <c r="I47" s="1"/>
    </row>
    <row r="48" spans="1:9" ht="37.5" x14ac:dyDescent="0.3">
      <c r="A48" s="25" t="s">
        <v>378</v>
      </c>
      <c r="B48" s="12" t="s">
        <v>332</v>
      </c>
      <c r="C48" s="12" t="s">
        <v>846</v>
      </c>
      <c r="D48" s="12" t="s">
        <v>31</v>
      </c>
      <c r="E48" s="26">
        <v>200</v>
      </c>
      <c r="F48" s="26">
        <v>200</v>
      </c>
      <c r="G48" s="24">
        <f t="shared" si="0"/>
        <v>100</v>
      </c>
      <c r="H48" s="1"/>
      <c r="I48" s="1"/>
    </row>
    <row r="49" spans="1:9" ht="37.5" x14ac:dyDescent="0.3">
      <c r="A49" s="25" t="s">
        <v>482</v>
      </c>
      <c r="B49" s="12" t="s">
        <v>332</v>
      </c>
      <c r="C49" s="12" t="s">
        <v>847</v>
      </c>
      <c r="D49" s="12" t="s">
        <v>317</v>
      </c>
      <c r="E49" s="26">
        <v>2808265</v>
      </c>
      <c r="F49" s="26">
        <v>2808265</v>
      </c>
      <c r="G49" s="24">
        <f t="shared" si="0"/>
        <v>100</v>
      </c>
      <c r="H49" s="1"/>
      <c r="I49" s="1"/>
    </row>
    <row r="50" spans="1:9" ht="93.75" x14ac:dyDescent="0.3">
      <c r="A50" s="25" t="s">
        <v>374</v>
      </c>
      <c r="B50" s="12" t="s">
        <v>332</v>
      </c>
      <c r="C50" s="12" t="s">
        <v>847</v>
      </c>
      <c r="D50" s="12" t="s">
        <v>23</v>
      </c>
      <c r="E50" s="26">
        <v>2224517.48</v>
      </c>
      <c r="F50" s="26">
        <v>2224517.48</v>
      </c>
      <c r="G50" s="24">
        <f t="shared" si="0"/>
        <v>100</v>
      </c>
      <c r="H50" s="1"/>
      <c r="I50" s="1"/>
    </row>
    <row r="51" spans="1:9" ht="37.5" x14ac:dyDescent="0.3">
      <c r="A51" s="25" t="s">
        <v>375</v>
      </c>
      <c r="B51" s="12" t="s">
        <v>332</v>
      </c>
      <c r="C51" s="12" t="s">
        <v>847</v>
      </c>
      <c r="D51" s="12" t="s">
        <v>25</v>
      </c>
      <c r="E51" s="26">
        <v>2224517.48</v>
      </c>
      <c r="F51" s="26">
        <v>2224517.48</v>
      </c>
      <c r="G51" s="24">
        <f t="shared" si="0"/>
        <v>100</v>
      </c>
      <c r="H51" s="1"/>
      <c r="I51" s="1"/>
    </row>
    <row r="52" spans="1:9" ht="37.5" x14ac:dyDescent="0.3">
      <c r="A52" s="25" t="s">
        <v>377</v>
      </c>
      <c r="B52" s="12" t="s">
        <v>332</v>
      </c>
      <c r="C52" s="12" t="s">
        <v>847</v>
      </c>
      <c r="D52" s="12" t="s">
        <v>29</v>
      </c>
      <c r="E52" s="26">
        <v>583747.52</v>
      </c>
      <c r="F52" s="26">
        <v>583747.52</v>
      </c>
      <c r="G52" s="24">
        <f t="shared" si="0"/>
        <v>100</v>
      </c>
      <c r="H52" s="1"/>
      <c r="I52" s="1"/>
    </row>
    <row r="53" spans="1:9" ht="37.5" x14ac:dyDescent="0.3">
      <c r="A53" s="25" t="s">
        <v>378</v>
      </c>
      <c r="B53" s="12" t="s">
        <v>332</v>
      </c>
      <c r="C53" s="12" t="s">
        <v>847</v>
      </c>
      <c r="D53" s="12" t="s">
        <v>31</v>
      </c>
      <c r="E53" s="26">
        <v>583747.52</v>
      </c>
      <c r="F53" s="26">
        <v>583747.52</v>
      </c>
      <c r="G53" s="24">
        <f t="shared" si="0"/>
        <v>100</v>
      </c>
      <c r="H53" s="1"/>
      <c r="I53" s="1"/>
    </row>
    <row r="54" spans="1:9" ht="75" x14ac:dyDescent="0.3">
      <c r="A54" s="25" t="s">
        <v>958</v>
      </c>
      <c r="B54" s="12" t="s">
        <v>332</v>
      </c>
      <c r="C54" s="12" t="s">
        <v>848</v>
      </c>
      <c r="D54" s="12" t="s">
        <v>317</v>
      </c>
      <c r="E54" s="26">
        <v>561653</v>
      </c>
      <c r="F54" s="26">
        <v>561653</v>
      </c>
      <c r="G54" s="24">
        <f t="shared" si="0"/>
        <v>100</v>
      </c>
      <c r="H54" s="1"/>
      <c r="I54" s="1"/>
    </row>
    <row r="55" spans="1:9" ht="93.75" x14ac:dyDescent="0.3">
      <c r="A55" s="25" t="s">
        <v>374</v>
      </c>
      <c r="B55" s="12" t="s">
        <v>332</v>
      </c>
      <c r="C55" s="12" t="s">
        <v>848</v>
      </c>
      <c r="D55" s="12" t="s">
        <v>23</v>
      </c>
      <c r="E55" s="26">
        <v>335696.2</v>
      </c>
      <c r="F55" s="26">
        <v>335696.2</v>
      </c>
      <c r="G55" s="24">
        <f t="shared" si="0"/>
        <v>100</v>
      </c>
      <c r="H55" s="1"/>
      <c r="I55" s="1"/>
    </row>
    <row r="56" spans="1:9" ht="37.5" x14ac:dyDescent="0.3">
      <c r="A56" s="25" t="s">
        <v>375</v>
      </c>
      <c r="B56" s="12" t="s">
        <v>332</v>
      </c>
      <c r="C56" s="12" t="s">
        <v>848</v>
      </c>
      <c r="D56" s="12" t="s">
        <v>25</v>
      </c>
      <c r="E56" s="26">
        <v>335696.2</v>
      </c>
      <c r="F56" s="26">
        <v>335696.2</v>
      </c>
      <c r="G56" s="24">
        <f t="shared" si="0"/>
        <v>100</v>
      </c>
      <c r="H56" s="1"/>
      <c r="I56" s="1"/>
    </row>
    <row r="57" spans="1:9" ht="37.5" x14ac:dyDescent="0.3">
      <c r="A57" s="25" t="s">
        <v>377</v>
      </c>
      <c r="B57" s="12" t="s">
        <v>332</v>
      </c>
      <c r="C57" s="12" t="s">
        <v>848</v>
      </c>
      <c r="D57" s="12" t="s">
        <v>29</v>
      </c>
      <c r="E57" s="26">
        <v>225956.8</v>
      </c>
      <c r="F57" s="26">
        <v>225956.8</v>
      </c>
      <c r="G57" s="24">
        <f t="shared" si="0"/>
        <v>100</v>
      </c>
      <c r="H57" s="1"/>
      <c r="I57" s="1"/>
    </row>
    <row r="58" spans="1:9" ht="37.5" x14ac:dyDescent="0.3">
      <c r="A58" s="25" t="s">
        <v>378</v>
      </c>
      <c r="B58" s="12" t="s">
        <v>332</v>
      </c>
      <c r="C58" s="12" t="s">
        <v>848</v>
      </c>
      <c r="D58" s="12" t="s">
        <v>31</v>
      </c>
      <c r="E58" s="26">
        <v>225956.8</v>
      </c>
      <c r="F58" s="26">
        <v>225956.8</v>
      </c>
      <c r="G58" s="24">
        <f t="shared" si="0"/>
        <v>100</v>
      </c>
      <c r="H58" s="1"/>
      <c r="I58" s="1"/>
    </row>
    <row r="59" spans="1:9" ht="112.5" x14ac:dyDescent="0.3">
      <c r="A59" s="25" t="s">
        <v>959</v>
      </c>
      <c r="B59" s="12" t="s">
        <v>332</v>
      </c>
      <c r="C59" s="12" t="s">
        <v>960</v>
      </c>
      <c r="D59" s="12" t="s">
        <v>317</v>
      </c>
      <c r="E59" s="26">
        <v>470781.18</v>
      </c>
      <c r="F59" s="26">
        <v>470781.18</v>
      </c>
      <c r="G59" s="24">
        <f t="shared" si="0"/>
        <v>100</v>
      </c>
      <c r="H59" s="1"/>
      <c r="I59" s="1"/>
    </row>
    <row r="60" spans="1:9" ht="93.75" x14ac:dyDescent="0.3">
      <c r="A60" s="25" t="s">
        <v>374</v>
      </c>
      <c r="B60" s="12" t="s">
        <v>332</v>
      </c>
      <c r="C60" s="12" t="s">
        <v>960</v>
      </c>
      <c r="D60" s="12" t="s">
        <v>23</v>
      </c>
      <c r="E60" s="26">
        <v>470781.18</v>
      </c>
      <c r="F60" s="26">
        <v>470781.18</v>
      </c>
      <c r="G60" s="24">
        <f t="shared" si="0"/>
        <v>100</v>
      </c>
      <c r="H60" s="1"/>
      <c r="I60" s="1"/>
    </row>
    <row r="61" spans="1:9" ht="37.5" x14ac:dyDescent="0.3">
      <c r="A61" s="25" t="s">
        <v>375</v>
      </c>
      <c r="B61" s="12" t="s">
        <v>332</v>
      </c>
      <c r="C61" s="12" t="s">
        <v>960</v>
      </c>
      <c r="D61" s="12" t="s">
        <v>25</v>
      </c>
      <c r="E61" s="26">
        <v>470781.18</v>
      </c>
      <c r="F61" s="26">
        <v>470781.18</v>
      </c>
      <c r="G61" s="24">
        <f t="shared" si="0"/>
        <v>100</v>
      </c>
      <c r="H61" s="1"/>
      <c r="I61" s="1"/>
    </row>
    <row r="62" spans="1:9" ht="56.25" x14ac:dyDescent="0.3">
      <c r="A62" s="25" t="s">
        <v>961</v>
      </c>
      <c r="B62" s="12" t="s">
        <v>332</v>
      </c>
      <c r="C62" s="12" t="s">
        <v>365</v>
      </c>
      <c r="D62" s="12" t="s">
        <v>317</v>
      </c>
      <c r="E62" s="26">
        <v>1385971.11</v>
      </c>
      <c r="F62" s="26">
        <v>1385971.11</v>
      </c>
      <c r="G62" s="24">
        <f t="shared" si="0"/>
        <v>100</v>
      </c>
      <c r="H62" s="1"/>
      <c r="I62" s="1"/>
    </row>
    <row r="63" spans="1:9" ht="93.75" x14ac:dyDescent="0.3">
      <c r="A63" s="25" t="s">
        <v>374</v>
      </c>
      <c r="B63" s="12" t="s">
        <v>332</v>
      </c>
      <c r="C63" s="12" t="s">
        <v>365</v>
      </c>
      <c r="D63" s="12" t="s">
        <v>23</v>
      </c>
      <c r="E63" s="26">
        <v>1385971.11</v>
      </c>
      <c r="F63" s="26">
        <v>1385971.11</v>
      </c>
      <c r="G63" s="24">
        <f t="shared" si="0"/>
        <v>100</v>
      </c>
      <c r="H63" s="1"/>
      <c r="I63" s="1"/>
    </row>
    <row r="64" spans="1:9" ht="37.5" x14ac:dyDescent="0.3">
      <c r="A64" s="25" t="s">
        <v>375</v>
      </c>
      <c r="B64" s="12" t="s">
        <v>332</v>
      </c>
      <c r="C64" s="12" t="s">
        <v>365</v>
      </c>
      <c r="D64" s="12" t="s">
        <v>25</v>
      </c>
      <c r="E64" s="26">
        <v>1385971.11</v>
      </c>
      <c r="F64" s="26">
        <v>1385971.11</v>
      </c>
      <c r="G64" s="24">
        <f t="shared" si="0"/>
        <v>100</v>
      </c>
      <c r="H64" s="1"/>
      <c r="I64" s="1"/>
    </row>
    <row r="65" spans="1:9" ht="93.75" x14ac:dyDescent="0.3">
      <c r="A65" s="25" t="s">
        <v>1068</v>
      </c>
      <c r="B65" s="12" t="s">
        <v>332</v>
      </c>
      <c r="C65" s="12" t="s">
        <v>1069</v>
      </c>
      <c r="D65" s="12" t="s">
        <v>317</v>
      </c>
      <c r="E65" s="26">
        <v>1293837.55</v>
      </c>
      <c r="F65" s="26">
        <v>1293837.55</v>
      </c>
      <c r="G65" s="24">
        <f t="shared" si="0"/>
        <v>100</v>
      </c>
      <c r="H65" s="1"/>
      <c r="I65" s="1"/>
    </row>
    <row r="66" spans="1:9" ht="93.75" x14ac:dyDescent="0.3">
      <c r="A66" s="25" t="s">
        <v>374</v>
      </c>
      <c r="B66" s="12" t="s">
        <v>332</v>
      </c>
      <c r="C66" s="12" t="s">
        <v>1069</v>
      </c>
      <c r="D66" s="12" t="s">
        <v>23</v>
      </c>
      <c r="E66" s="26">
        <v>1293837.55</v>
      </c>
      <c r="F66" s="26">
        <v>1293837.55</v>
      </c>
      <c r="G66" s="24">
        <f t="shared" si="0"/>
        <v>100</v>
      </c>
      <c r="H66" s="1"/>
      <c r="I66" s="1"/>
    </row>
    <row r="67" spans="1:9" ht="37.5" x14ac:dyDescent="0.3">
      <c r="A67" s="25" t="s">
        <v>375</v>
      </c>
      <c r="B67" s="12" t="s">
        <v>332</v>
      </c>
      <c r="C67" s="12" t="s">
        <v>1069</v>
      </c>
      <c r="D67" s="12" t="s">
        <v>25</v>
      </c>
      <c r="E67" s="26">
        <v>1293837.55</v>
      </c>
      <c r="F67" s="26">
        <v>1293837.55</v>
      </c>
      <c r="G67" s="24">
        <f t="shared" si="0"/>
        <v>100</v>
      </c>
      <c r="H67" s="1"/>
      <c r="I67" s="1"/>
    </row>
    <row r="68" spans="1:9" ht="18.75" x14ac:dyDescent="0.3">
      <c r="A68" s="25" t="s">
        <v>962</v>
      </c>
      <c r="B68" s="12" t="s">
        <v>334</v>
      </c>
      <c r="C68" s="12" t="s">
        <v>360</v>
      </c>
      <c r="D68" s="12" t="s">
        <v>317</v>
      </c>
      <c r="E68" s="26">
        <v>8441</v>
      </c>
      <c r="F68" s="26">
        <v>8441</v>
      </c>
      <c r="G68" s="24">
        <f t="shared" si="0"/>
        <v>100</v>
      </c>
      <c r="H68" s="1"/>
      <c r="I68" s="1"/>
    </row>
    <row r="69" spans="1:9" ht="75" x14ac:dyDescent="0.3">
      <c r="A69" s="25" t="s">
        <v>963</v>
      </c>
      <c r="B69" s="12" t="s">
        <v>334</v>
      </c>
      <c r="C69" s="12" t="s">
        <v>1070</v>
      </c>
      <c r="D69" s="12" t="s">
        <v>317</v>
      </c>
      <c r="E69" s="26">
        <v>8441</v>
      </c>
      <c r="F69" s="26">
        <v>8441</v>
      </c>
      <c r="G69" s="24">
        <f t="shared" si="0"/>
        <v>100</v>
      </c>
      <c r="H69" s="1"/>
      <c r="I69" s="1"/>
    </row>
    <row r="70" spans="1:9" ht="37.5" x14ac:dyDescent="0.3">
      <c r="A70" s="25" t="s">
        <v>377</v>
      </c>
      <c r="B70" s="12" t="s">
        <v>334</v>
      </c>
      <c r="C70" s="12" t="s">
        <v>1070</v>
      </c>
      <c r="D70" s="12" t="s">
        <v>29</v>
      </c>
      <c r="E70" s="26">
        <v>8441</v>
      </c>
      <c r="F70" s="26">
        <v>8441</v>
      </c>
      <c r="G70" s="24">
        <f t="shared" si="0"/>
        <v>100</v>
      </c>
      <c r="H70" s="1"/>
      <c r="I70" s="1"/>
    </row>
    <row r="71" spans="1:9" ht="37.5" x14ac:dyDescent="0.3">
      <c r="A71" s="25" t="s">
        <v>378</v>
      </c>
      <c r="B71" s="12" t="s">
        <v>334</v>
      </c>
      <c r="C71" s="12" t="s">
        <v>1070</v>
      </c>
      <c r="D71" s="12" t="s">
        <v>31</v>
      </c>
      <c r="E71" s="26">
        <v>8441</v>
      </c>
      <c r="F71" s="26">
        <v>8441</v>
      </c>
      <c r="G71" s="24">
        <f t="shared" si="0"/>
        <v>100</v>
      </c>
      <c r="H71" s="1"/>
      <c r="I71" s="1"/>
    </row>
    <row r="72" spans="1:9" ht="56.25" x14ac:dyDescent="0.3">
      <c r="A72" s="25" t="s">
        <v>385</v>
      </c>
      <c r="B72" s="12" t="s">
        <v>297</v>
      </c>
      <c r="C72" s="12" t="s">
        <v>360</v>
      </c>
      <c r="D72" s="12" t="s">
        <v>317</v>
      </c>
      <c r="E72" s="26">
        <v>23136810.370000001</v>
      </c>
      <c r="F72" s="26">
        <v>22836843.989999998</v>
      </c>
      <c r="G72" s="24">
        <f t="shared" si="0"/>
        <v>98.703510228060864</v>
      </c>
      <c r="H72" s="1"/>
      <c r="I72" s="1"/>
    </row>
    <row r="73" spans="1:9" ht="37.5" x14ac:dyDescent="0.3">
      <c r="A73" s="25" t="s">
        <v>376</v>
      </c>
      <c r="B73" s="12" t="s">
        <v>297</v>
      </c>
      <c r="C73" s="12" t="s">
        <v>849</v>
      </c>
      <c r="D73" s="12" t="s">
        <v>317</v>
      </c>
      <c r="E73" s="26">
        <v>18305917.68</v>
      </c>
      <c r="F73" s="26">
        <v>18152787.07</v>
      </c>
      <c r="G73" s="24">
        <f t="shared" si="0"/>
        <v>99.16349121264048</v>
      </c>
      <c r="H73" s="1"/>
      <c r="I73" s="1"/>
    </row>
    <row r="74" spans="1:9" ht="93.75" x14ac:dyDescent="0.3">
      <c r="A74" s="25" t="s">
        <v>374</v>
      </c>
      <c r="B74" s="12" t="s">
        <v>297</v>
      </c>
      <c r="C74" s="12" t="s">
        <v>849</v>
      </c>
      <c r="D74" s="12" t="s">
        <v>23</v>
      </c>
      <c r="E74" s="26">
        <v>17600786</v>
      </c>
      <c r="F74" s="26">
        <v>17492864.140000001</v>
      </c>
      <c r="G74" s="24">
        <f t="shared" si="0"/>
        <v>99.386834997027975</v>
      </c>
      <c r="H74" s="1"/>
      <c r="I74" s="1"/>
    </row>
    <row r="75" spans="1:9" ht="37.5" x14ac:dyDescent="0.3">
      <c r="A75" s="25" t="s">
        <v>375</v>
      </c>
      <c r="B75" s="12" t="s">
        <v>297</v>
      </c>
      <c r="C75" s="12" t="s">
        <v>849</v>
      </c>
      <c r="D75" s="12" t="s">
        <v>25</v>
      </c>
      <c r="E75" s="26">
        <v>17600786</v>
      </c>
      <c r="F75" s="26">
        <v>17492864.140000001</v>
      </c>
      <c r="G75" s="24">
        <f t="shared" si="0"/>
        <v>99.386834997027975</v>
      </c>
      <c r="H75" s="1"/>
      <c r="I75" s="1"/>
    </row>
    <row r="76" spans="1:9" ht="37.5" x14ac:dyDescent="0.3">
      <c r="A76" s="25" t="s">
        <v>377</v>
      </c>
      <c r="B76" s="12" t="s">
        <v>297</v>
      </c>
      <c r="C76" s="12" t="s">
        <v>849</v>
      </c>
      <c r="D76" s="12" t="s">
        <v>29</v>
      </c>
      <c r="E76" s="26">
        <v>674131.68</v>
      </c>
      <c r="F76" s="26">
        <v>629922.93000000005</v>
      </c>
      <c r="G76" s="24">
        <f t="shared" ref="G76:G139" si="1">F76/E76*100</f>
        <v>93.442119498077886</v>
      </c>
      <c r="H76" s="1"/>
      <c r="I76" s="1"/>
    </row>
    <row r="77" spans="1:9" ht="37.5" x14ac:dyDescent="0.3">
      <c r="A77" s="25" t="s">
        <v>378</v>
      </c>
      <c r="B77" s="12" t="s">
        <v>297</v>
      </c>
      <c r="C77" s="12" t="s">
        <v>849</v>
      </c>
      <c r="D77" s="12" t="s">
        <v>31</v>
      </c>
      <c r="E77" s="26">
        <v>674131.68</v>
      </c>
      <c r="F77" s="26">
        <v>629922.93000000005</v>
      </c>
      <c r="G77" s="24">
        <f t="shared" si="1"/>
        <v>93.442119498077886</v>
      </c>
      <c r="H77" s="1"/>
      <c r="I77" s="1"/>
    </row>
    <row r="78" spans="1:9" ht="18.75" x14ac:dyDescent="0.3">
      <c r="A78" s="25" t="s">
        <v>380</v>
      </c>
      <c r="B78" s="12" t="s">
        <v>297</v>
      </c>
      <c r="C78" s="12" t="s">
        <v>849</v>
      </c>
      <c r="D78" s="12" t="s">
        <v>33</v>
      </c>
      <c r="E78" s="26">
        <v>31000</v>
      </c>
      <c r="F78" s="26">
        <v>30000</v>
      </c>
      <c r="G78" s="24">
        <f t="shared" si="1"/>
        <v>96.774193548387103</v>
      </c>
      <c r="H78" s="1"/>
      <c r="I78" s="1"/>
    </row>
    <row r="79" spans="1:9" ht="18.75" x14ac:dyDescent="0.3">
      <c r="A79" s="25" t="s">
        <v>384</v>
      </c>
      <c r="B79" s="12" t="s">
        <v>297</v>
      </c>
      <c r="C79" s="12" t="s">
        <v>849</v>
      </c>
      <c r="D79" s="12" t="s">
        <v>35</v>
      </c>
      <c r="E79" s="26">
        <v>31000</v>
      </c>
      <c r="F79" s="26">
        <v>30000</v>
      </c>
      <c r="G79" s="24">
        <f t="shared" si="1"/>
        <v>96.774193548387103</v>
      </c>
      <c r="H79" s="1"/>
      <c r="I79" s="1"/>
    </row>
    <row r="80" spans="1:9" ht="37.5" x14ac:dyDescent="0.3">
      <c r="A80" s="25" t="s">
        <v>386</v>
      </c>
      <c r="B80" s="12" t="s">
        <v>297</v>
      </c>
      <c r="C80" s="12" t="s">
        <v>850</v>
      </c>
      <c r="D80" s="12" t="s">
        <v>317</v>
      </c>
      <c r="E80" s="26">
        <v>645968</v>
      </c>
      <c r="F80" s="26">
        <v>536331</v>
      </c>
      <c r="G80" s="24">
        <f t="shared" si="1"/>
        <v>83.02748742971788</v>
      </c>
      <c r="H80" s="1"/>
      <c r="I80" s="1"/>
    </row>
    <row r="81" spans="1:9" ht="37.5" x14ac:dyDescent="0.3">
      <c r="A81" s="25" t="s">
        <v>377</v>
      </c>
      <c r="B81" s="12" t="s">
        <v>297</v>
      </c>
      <c r="C81" s="12" t="s">
        <v>850</v>
      </c>
      <c r="D81" s="12" t="s">
        <v>29</v>
      </c>
      <c r="E81" s="26">
        <v>645968</v>
      </c>
      <c r="F81" s="26">
        <v>536331</v>
      </c>
      <c r="G81" s="24">
        <f t="shared" si="1"/>
        <v>83.02748742971788</v>
      </c>
      <c r="H81" s="1"/>
      <c r="I81" s="1"/>
    </row>
    <row r="82" spans="1:9" ht="37.5" x14ac:dyDescent="0.3">
      <c r="A82" s="25" t="s">
        <v>378</v>
      </c>
      <c r="B82" s="12" t="s">
        <v>297</v>
      </c>
      <c r="C82" s="12" t="s">
        <v>850</v>
      </c>
      <c r="D82" s="12" t="s">
        <v>31</v>
      </c>
      <c r="E82" s="26">
        <v>645968</v>
      </c>
      <c r="F82" s="26">
        <v>536331</v>
      </c>
      <c r="G82" s="24">
        <f t="shared" si="1"/>
        <v>83.02748742971788</v>
      </c>
      <c r="H82" s="1"/>
      <c r="I82" s="1"/>
    </row>
    <row r="83" spans="1:9" ht="112.5" x14ac:dyDescent="0.3">
      <c r="A83" s="25" t="s">
        <v>959</v>
      </c>
      <c r="B83" s="12" t="s">
        <v>297</v>
      </c>
      <c r="C83" s="12" t="s">
        <v>960</v>
      </c>
      <c r="D83" s="12" t="s">
        <v>317</v>
      </c>
      <c r="E83" s="26">
        <v>598397.75</v>
      </c>
      <c r="F83" s="26">
        <v>598397.75</v>
      </c>
      <c r="G83" s="24">
        <f t="shared" si="1"/>
        <v>100</v>
      </c>
      <c r="H83" s="1"/>
      <c r="I83" s="1"/>
    </row>
    <row r="84" spans="1:9" ht="93.75" x14ac:dyDescent="0.3">
      <c r="A84" s="25" t="s">
        <v>374</v>
      </c>
      <c r="B84" s="12" t="s">
        <v>297</v>
      </c>
      <c r="C84" s="12" t="s">
        <v>960</v>
      </c>
      <c r="D84" s="12" t="s">
        <v>23</v>
      </c>
      <c r="E84" s="26">
        <v>598397.75</v>
      </c>
      <c r="F84" s="26">
        <v>598397.75</v>
      </c>
      <c r="G84" s="24">
        <f t="shared" si="1"/>
        <v>100</v>
      </c>
      <c r="H84" s="1"/>
      <c r="I84" s="1"/>
    </row>
    <row r="85" spans="1:9" ht="37.5" x14ac:dyDescent="0.3">
      <c r="A85" s="25" t="s">
        <v>375</v>
      </c>
      <c r="B85" s="12" t="s">
        <v>297</v>
      </c>
      <c r="C85" s="12" t="s">
        <v>960</v>
      </c>
      <c r="D85" s="12" t="s">
        <v>25</v>
      </c>
      <c r="E85" s="26">
        <v>598397.75</v>
      </c>
      <c r="F85" s="26">
        <v>598397.75</v>
      </c>
      <c r="G85" s="24">
        <f t="shared" si="1"/>
        <v>100</v>
      </c>
      <c r="H85" s="1"/>
      <c r="I85" s="1"/>
    </row>
    <row r="86" spans="1:9" ht="56.25" x14ac:dyDescent="0.3">
      <c r="A86" s="25" t="s">
        <v>961</v>
      </c>
      <c r="B86" s="12" t="s">
        <v>297</v>
      </c>
      <c r="C86" s="12" t="s">
        <v>365</v>
      </c>
      <c r="D86" s="12" t="s">
        <v>317</v>
      </c>
      <c r="E86" s="26">
        <v>709668.89</v>
      </c>
      <c r="F86" s="26">
        <v>709668.89</v>
      </c>
      <c r="G86" s="24">
        <f t="shared" si="1"/>
        <v>100</v>
      </c>
      <c r="H86" s="1"/>
      <c r="I86" s="1"/>
    </row>
    <row r="87" spans="1:9" ht="93.75" x14ac:dyDescent="0.3">
      <c r="A87" s="25" t="s">
        <v>374</v>
      </c>
      <c r="B87" s="12" t="s">
        <v>297</v>
      </c>
      <c r="C87" s="12" t="s">
        <v>365</v>
      </c>
      <c r="D87" s="12" t="s">
        <v>23</v>
      </c>
      <c r="E87" s="26">
        <v>709668.89</v>
      </c>
      <c r="F87" s="26">
        <v>709668.89</v>
      </c>
      <c r="G87" s="24">
        <f t="shared" si="1"/>
        <v>100</v>
      </c>
      <c r="H87" s="1"/>
      <c r="I87" s="1"/>
    </row>
    <row r="88" spans="1:9" ht="37.5" x14ac:dyDescent="0.3">
      <c r="A88" s="25" t="s">
        <v>375</v>
      </c>
      <c r="B88" s="12" t="s">
        <v>297</v>
      </c>
      <c r="C88" s="12" t="s">
        <v>365</v>
      </c>
      <c r="D88" s="12" t="s">
        <v>25</v>
      </c>
      <c r="E88" s="26">
        <v>709668.89</v>
      </c>
      <c r="F88" s="26">
        <v>709668.89</v>
      </c>
      <c r="G88" s="24">
        <f t="shared" si="1"/>
        <v>100</v>
      </c>
      <c r="H88" s="1"/>
      <c r="I88" s="1"/>
    </row>
    <row r="89" spans="1:9" ht="37.5" x14ac:dyDescent="0.3">
      <c r="A89" s="25" t="s">
        <v>376</v>
      </c>
      <c r="B89" s="12" t="s">
        <v>297</v>
      </c>
      <c r="C89" s="12" t="s">
        <v>367</v>
      </c>
      <c r="D89" s="12" t="s">
        <v>317</v>
      </c>
      <c r="E89" s="26">
        <v>920483</v>
      </c>
      <c r="F89" s="26">
        <v>898725.14</v>
      </c>
      <c r="G89" s="24">
        <f t="shared" si="1"/>
        <v>97.636256182895281</v>
      </c>
      <c r="H89" s="1"/>
      <c r="I89" s="1"/>
    </row>
    <row r="90" spans="1:9" ht="93.75" x14ac:dyDescent="0.3">
      <c r="A90" s="25" t="s">
        <v>374</v>
      </c>
      <c r="B90" s="12" t="s">
        <v>297</v>
      </c>
      <c r="C90" s="12" t="s">
        <v>367</v>
      </c>
      <c r="D90" s="12" t="s">
        <v>23</v>
      </c>
      <c r="E90" s="26">
        <v>913083</v>
      </c>
      <c r="F90" s="26">
        <v>892185.14</v>
      </c>
      <c r="G90" s="24">
        <f t="shared" si="1"/>
        <v>97.711285830532375</v>
      </c>
      <c r="H90" s="1"/>
      <c r="I90" s="1"/>
    </row>
    <row r="91" spans="1:9" ht="37.5" x14ac:dyDescent="0.3">
      <c r="A91" s="25" t="s">
        <v>375</v>
      </c>
      <c r="B91" s="12" t="s">
        <v>297</v>
      </c>
      <c r="C91" s="12" t="s">
        <v>367</v>
      </c>
      <c r="D91" s="12" t="s">
        <v>25</v>
      </c>
      <c r="E91" s="26">
        <v>913083</v>
      </c>
      <c r="F91" s="26">
        <v>892185.14</v>
      </c>
      <c r="G91" s="24">
        <f t="shared" si="1"/>
        <v>97.711285830532375</v>
      </c>
      <c r="H91" s="1"/>
      <c r="I91" s="1"/>
    </row>
    <row r="92" spans="1:9" ht="37.5" x14ac:dyDescent="0.3">
      <c r="A92" s="25" t="s">
        <v>377</v>
      </c>
      <c r="B92" s="12" t="s">
        <v>297</v>
      </c>
      <c r="C92" s="12" t="s">
        <v>367</v>
      </c>
      <c r="D92" s="12" t="s">
        <v>29</v>
      </c>
      <c r="E92" s="26">
        <v>7400</v>
      </c>
      <c r="F92" s="26">
        <v>6540</v>
      </c>
      <c r="G92" s="24">
        <f t="shared" si="1"/>
        <v>88.378378378378372</v>
      </c>
      <c r="H92" s="1"/>
      <c r="I92" s="1"/>
    </row>
    <row r="93" spans="1:9" ht="37.5" x14ac:dyDescent="0.3">
      <c r="A93" s="25" t="s">
        <v>378</v>
      </c>
      <c r="B93" s="12" t="s">
        <v>297</v>
      </c>
      <c r="C93" s="12" t="s">
        <v>367</v>
      </c>
      <c r="D93" s="12" t="s">
        <v>31</v>
      </c>
      <c r="E93" s="26">
        <v>7400</v>
      </c>
      <c r="F93" s="26">
        <v>6540</v>
      </c>
      <c r="G93" s="24">
        <f t="shared" si="1"/>
        <v>88.378378378378372</v>
      </c>
      <c r="H93" s="1"/>
      <c r="I93" s="1"/>
    </row>
    <row r="94" spans="1:9" ht="56.25" x14ac:dyDescent="0.3">
      <c r="A94" s="25" t="s">
        <v>964</v>
      </c>
      <c r="B94" s="12" t="s">
        <v>297</v>
      </c>
      <c r="C94" s="12" t="s">
        <v>368</v>
      </c>
      <c r="D94" s="12" t="s">
        <v>317</v>
      </c>
      <c r="E94" s="26">
        <v>1489216</v>
      </c>
      <c r="F94" s="26">
        <v>1473775.09</v>
      </c>
      <c r="G94" s="24">
        <f t="shared" si="1"/>
        <v>98.963151752331441</v>
      </c>
      <c r="H94" s="1"/>
      <c r="I94" s="1"/>
    </row>
    <row r="95" spans="1:9" ht="93.75" x14ac:dyDescent="0.3">
      <c r="A95" s="25" t="s">
        <v>374</v>
      </c>
      <c r="B95" s="12" t="s">
        <v>297</v>
      </c>
      <c r="C95" s="12" t="s">
        <v>368</v>
      </c>
      <c r="D95" s="12" t="s">
        <v>23</v>
      </c>
      <c r="E95" s="26">
        <v>1489216</v>
      </c>
      <c r="F95" s="26">
        <v>1473775.09</v>
      </c>
      <c r="G95" s="24">
        <f t="shared" si="1"/>
        <v>98.963151752331441</v>
      </c>
      <c r="H95" s="1"/>
      <c r="I95" s="1"/>
    </row>
    <row r="96" spans="1:9" ht="37.5" x14ac:dyDescent="0.3">
      <c r="A96" s="25" t="s">
        <v>375</v>
      </c>
      <c r="B96" s="12" t="s">
        <v>297</v>
      </c>
      <c r="C96" s="12" t="s">
        <v>368</v>
      </c>
      <c r="D96" s="12" t="s">
        <v>25</v>
      </c>
      <c r="E96" s="26">
        <v>1489216</v>
      </c>
      <c r="F96" s="26">
        <v>1473775.09</v>
      </c>
      <c r="G96" s="24">
        <f t="shared" si="1"/>
        <v>98.963151752331441</v>
      </c>
      <c r="H96" s="1"/>
      <c r="I96" s="1"/>
    </row>
    <row r="97" spans="1:10" ht="93.75" x14ac:dyDescent="0.3">
      <c r="A97" s="25" t="s">
        <v>1068</v>
      </c>
      <c r="B97" s="12" t="s">
        <v>297</v>
      </c>
      <c r="C97" s="12" t="s">
        <v>1069</v>
      </c>
      <c r="D97" s="12" t="s">
        <v>317</v>
      </c>
      <c r="E97" s="26">
        <v>467159.05</v>
      </c>
      <c r="F97" s="26">
        <v>467159.05</v>
      </c>
      <c r="G97" s="24">
        <f t="shared" si="1"/>
        <v>100</v>
      </c>
      <c r="H97" s="1"/>
      <c r="I97" s="1"/>
    </row>
    <row r="98" spans="1:10" ht="93.75" x14ac:dyDescent="0.3">
      <c r="A98" s="25" t="s">
        <v>374</v>
      </c>
      <c r="B98" s="12" t="s">
        <v>297</v>
      </c>
      <c r="C98" s="12" t="s">
        <v>1069</v>
      </c>
      <c r="D98" s="12" t="s">
        <v>23</v>
      </c>
      <c r="E98" s="26">
        <v>467159.05</v>
      </c>
      <c r="F98" s="26">
        <v>467159.05</v>
      </c>
      <c r="G98" s="24">
        <f t="shared" si="1"/>
        <v>100</v>
      </c>
      <c r="H98" s="1"/>
      <c r="I98" s="1"/>
    </row>
    <row r="99" spans="1:10" ht="37.5" x14ac:dyDescent="0.3">
      <c r="A99" s="25" t="s">
        <v>375</v>
      </c>
      <c r="B99" s="12" t="s">
        <v>297</v>
      </c>
      <c r="C99" s="12" t="s">
        <v>1069</v>
      </c>
      <c r="D99" s="12" t="s">
        <v>25</v>
      </c>
      <c r="E99" s="26">
        <v>467159.05</v>
      </c>
      <c r="F99" s="26">
        <v>467159.05</v>
      </c>
      <c r="G99" s="24">
        <f t="shared" si="1"/>
        <v>100</v>
      </c>
      <c r="H99" s="1"/>
      <c r="I99" s="1"/>
    </row>
    <row r="100" spans="1:10" ht="18.75" x14ac:dyDescent="0.3">
      <c r="A100" s="25" t="s">
        <v>1071</v>
      </c>
      <c r="B100" s="12" t="s">
        <v>1072</v>
      </c>
      <c r="C100" s="12" t="s">
        <v>360</v>
      </c>
      <c r="D100" s="12" t="s">
        <v>317</v>
      </c>
      <c r="E100" s="26">
        <v>8000000</v>
      </c>
      <c r="F100" s="26">
        <v>8000000</v>
      </c>
      <c r="G100" s="24">
        <f t="shared" si="1"/>
        <v>100</v>
      </c>
      <c r="H100" s="1"/>
      <c r="I100" s="1"/>
    </row>
    <row r="101" spans="1:10" ht="37.5" x14ac:dyDescent="0.3">
      <c r="A101" s="25" t="s">
        <v>1073</v>
      </c>
      <c r="B101" s="12" t="s">
        <v>1072</v>
      </c>
      <c r="C101" s="12" t="s">
        <v>1074</v>
      </c>
      <c r="D101" s="12" t="s">
        <v>317</v>
      </c>
      <c r="E101" s="26">
        <v>8000000</v>
      </c>
      <c r="F101" s="26">
        <v>8000000</v>
      </c>
      <c r="G101" s="24">
        <f t="shared" si="1"/>
        <v>100</v>
      </c>
      <c r="H101" s="1"/>
      <c r="I101" s="1"/>
    </row>
    <row r="102" spans="1:10" ht="18.75" x14ac:dyDescent="0.3">
      <c r="A102" s="25" t="s">
        <v>380</v>
      </c>
      <c r="B102" s="12" t="s">
        <v>1072</v>
      </c>
      <c r="C102" s="12" t="s">
        <v>1074</v>
      </c>
      <c r="D102" s="12" t="s">
        <v>33</v>
      </c>
      <c r="E102" s="26">
        <v>8000000</v>
      </c>
      <c r="F102" s="26">
        <v>8000000</v>
      </c>
      <c r="G102" s="24">
        <f t="shared" si="1"/>
        <v>100</v>
      </c>
      <c r="H102" s="1"/>
      <c r="I102" s="1"/>
    </row>
    <row r="103" spans="1:10" ht="18.75" x14ac:dyDescent="0.3">
      <c r="A103" s="25" t="s">
        <v>1075</v>
      </c>
      <c r="B103" s="12" t="s">
        <v>1072</v>
      </c>
      <c r="C103" s="12" t="s">
        <v>1074</v>
      </c>
      <c r="D103" s="12" t="s">
        <v>1076</v>
      </c>
      <c r="E103" s="26">
        <v>8000000</v>
      </c>
      <c r="F103" s="26">
        <v>8000000</v>
      </c>
      <c r="G103" s="24">
        <f t="shared" si="1"/>
        <v>100</v>
      </c>
      <c r="H103" s="1"/>
      <c r="I103" s="1"/>
    </row>
    <row r="104" spans="1:10" ht="18.75" x14ac:dyDescent="0.3">
      <c r="A104" s="25" t="s">
        <v>389</v>
      </c>
      <c r="B104" s="12" t="s">
        <v>335</v>
      </c>
      <c r="C104" s="12" t="s">
        <v>360</v>
      </c>
      <c r="D104" s="12" t="s">
        <v>317</v>
      </c>
      <c r="E104" s="26">
        <v>5876914</v>
      </c>
      <c r="F104" s="26">
        <v>0</v>
      </c>
      <c r="G104" s="24">
        <f t="shared" si="1"/>
        <v>0</v>
      </c>
      <c r="H104" s="1"/>
      <c r="I104" s="1"/>
    </row>
    <row r="105" spans="1:10" ht="18.75" x14ac:dyDescent="0.3">
      <c r="A105" s="25" t="s">
        <v>390</v>
      </c>
      <c r="B105" s="12" t="s">
        <v>335</v>
      </c>
      <c r="C105" s="12" t="s">
        <v>371</v>
      </c>
      <c r="D105" s="12" t="s">
        <v>317</v>
      </c>
      <c r="E105" s="26">
        <v>5876914</v>
      </c>
      <c r="F105" s="26">
        <v>0</v>
      </c>
      <c r="G105" s="24">
        <f t="shared" si="1"/>
        <v>0</v>
      </c>
      <c r="H105" s="1"/>
      <c r="I105" s="1"/>
    </row>
    <row r="106" spans="1:10" ht="18.75" x14ac:dyDescent="0.3">
      <c r="A106" s="25" t="s">
        <v>380</v>
      </c>
      <c r="B106" s="12" t="s">
        <v>335</v>
      </c>
      <c r="C106" s="12" t="s">
        <v>371</v>
      </c>
      <c r="D106" s="12" t="s">
        <v>33</v>
      </c>
      <c r="E106" s="26">
        <v>5876914</v>
      </c>
      <c r="F106" s="26">
        <v>0</v>
      </c>
      <c r="G106" s="24">
        <f t="shared" si="1"/>
        <v>0</v>
      </c>
      <c r="H106" s="1"/>
      <c r="I106" s="1"/>
    </row>
    <row r="107" spans="1:10" ht="18.75" x14ac:dyDescent="0.3">
      <c r="A107" s="25" t="s">
        <v>391</v>
      </c>
      <c r="B107" s="12" t="s">
        <v>335</v>
      </c>
      <c r="C107" s="12" t="s">
        <v>371</v>
      </c>
      <c r="D107" s="12" t="s">
        <v>264</v>
      </c>
      <c r="E107" s="26">
        <v>5876914</v>
      </c>
      <c r="F107" s="26">
        <v>0</v>
      </c>
      <c r="G107" s="24">
        <f t="shared" si="1"/>
        <v>0</v>
      </c>
      <c r="H107" s="1"/>
      <c r="I107" s="1"/>
    </row>
    <row r="108" spans="1:10" ht="18.75" x14ac:dyDescent="0.3">
      <c r="A108" s="25" t="s">
        <v>392</v>
      </c>
      <c r="B108" s="12" t="s">
        <v>301</v>
      </c>
      <c r="C108" s="12" t="s">
        <v>360</v>
      </c>
      <c r="D108" s="12" t="s">
        <v>317</v>
      </c>
      <c r="E108" s="26">
        <v>69862871.489999995</v>
      </c>
      <c r="F108" s="26">
        <v>68116324.890000001</v>
      </c>
      <c r="G108" s="24">
        <f t="shared" si="1"/>
        <v>97.50003605241163</v>
      </c>
      <c r="H108" s="1"/>
      <c r="I108" s="1"/>
    </row>
    <row r="109" spans="1:10" ht="56.25" x14ac:dyDescent="0.3">
      <c r="A109" s="25" t="s">
        <v>506</v>
      </c>
      <c r="B109" s="12" t="s">
        <v>301</v>
      </c>
      <c r="C109" s="12" t="s">
        <v>851</v>
      </c>
      <c r="D109" s="12" t="s">
        <v>317</v>
      </c>
      <c r="E109" s="26">
        <v>466960</v>
      </c>
      <c r="F109" s="26">
        <v>462021.73</v>
      </c>
      <c r="G109" s="24">
        <f t="shared" si="1"/>
        <v>98.942464022614345</v>
      </c>
      <c r="H109" s="1"/>
      <c r="I109" s="1"/>
    </row>
    <row r="110" spans="1:10" ht="37.5" x14ac:dyDescent="0.3">
      <c r="A110" s="25" t="s">
        <v>377</v>
      </c>
      <c r="B110" s="12" t="s">
        <v>301</v>
      </c>
      <c r="C110" s="12" t="s">
        <v>851</v>
      </c>
      <c r="D110" s="12" t="s">
        <v>29</v>
      </c>
      <c r="E110" s="26">
        <v>466960</v>
      </c>
      <c r="F110" s="26">
        <v>462021.73</v>
      </c>
      <c r="G110" s="24">
        <f t="shared" si="1"/>
        <v>98.942464022614345</v>
      </c>
      <c r="H110" s="1"/>
      <c r="I110" s="1"/>
    </row>
    <row r="111" spans="1:10" ht="37.5" x14ac:dyDescent="0.3">
      <c r="A111" s="25" t="s">
        <v>378</v>
      </c>
      <c r="B111" s="12" t="s">
        <v>301</v>
      </c>
      <c r="C111" s="12" t="s">
        <v>851</v>
      </c>
      <c r="D111" s="12" t="s">
        <v>31</v>
      </c>
      <c r="E111" s="37">
        <v>466960</v>
      </c>
      <c r="F111" s="37">
        <v>462021.73</v>
      </c>
      <c r="G111" s="24">
        <f t="shared" si="1"/>
        <v>98.942464022614345</v>
      </c>
      <c r="H111" s="1"/>
      <c r="I111" s="1"/>
      <c r="J111" s="45"/>
    </row>
    <row r="112" spans="1:10" ht="56.25" x14ac:dyDescent="0.3">
      <c r="A112" s="25" t="s">
        <v>393</v>
      </c>
      <c r="B112" s="12" t="s">
        <v>301</v>
      </c>
      <c r="C112" s="12" t="s">
        <v>852</v>
      </c>
      <c r="D112" s="12" t="s">
        <v>317</v>
      </c>
      <c r="E112" s="37">
        <v>471718.46</v>
      </c>
      <c r="F112" s="37">
        <v>295698.59000000003</v>
      </c>
      <c r="G112" s="24">
        <f t="shared" si="1"/>
        <v>62.685397132857602</v>
      </c>
      <c r="H112" s="1"/>
      <c r="I112" s="1"/>
    </row>
    <row r="113" spans="1:9" ht="37.5" x14ac:dyDescent="0.3">
      <c r="A113" s="25" t="s">
        <v>377</v>
      </c>
      <c r="B113" s="12" t="s">
        <v>301</v>
      </c>
      <c r="C113" s="12" t="s">
        <v>852</v>
      </c>
      <c r="D113" s="12" t="s">
        <v>29</v>
      </c>
      <c r="E113" s="37">
        <v>471718.46</v>
      </c>
      <c r="F113" s="37">
        <v>295698.59000000003</v>
      </c>
      <c r="G113" s="24">
        <f t="shared" si="1"/>
        <v>62.685397132857602</v>
      </c>
      <c r="H113" s="1"/>
      <c r="I113" s="1"/>
    </row>
    <row r="114" spans="1:9" ht="37.5" x14ac:dyDescent="0.3">
      <c r="A114" s="25" t="s">
        <v>378</v>
      </c>
      <c r="B114" s="12" t="s">
        <v>301</v>
      </c>
      <c r="C114" s="12" t="s">
        <v>852</v>
      </c>
      <c r="D114" s="12" t="s">
        <v>31</v>
      </c>
      <c r="E114" s="26">
        <v>471718.46</v>
      </c>
      <c r="F114" s="26">
        <v>295698.59000000003</v>
      </c>
      <c r="G114" s="24">
        <f t="shared" si="1"/>
        <v>62.685397132857602</v>
      </c>
      <c r="H114" s="1"/>
      <c r="I114" s="1"/>
    </row>
    <row r="115" spans="1:9" ht="37.5" x14ac:dyDescent="0.3">
      <c r="A115" s="25" t="s">
        <v>394</v>
      </c>
      <c r="B115" s="12" t="s">
        <v>301</v>
      </c>
      <c r="C115" s="12" t="s">
        <v>853</v>
      </c>
      <c r="D115" s="12" t="s">
        <v>317</v>
      </c>
      <c r="E115" s="26">
        <v>11661131</v>
      </c>
      <c r="F115" s="26">
        <v>11582356.189999999</v>
      </c>
      <c r="G115" s="24">
        <f t="shared" si="1"/>
        <v>99.324466812009916</v>
      </c>
      <c r="H115" s="1"/>
      <c r="I115" s="1"/>
    </row>
    <row r="116" spans="1:9" ht="56.25" x14ac:dyDescent="0.3">
      <c r="A116" s="25" t="s">
        <v>395</v>
      </c>
      <c r="B116" s="12" t="s">
        <v>301</v>
      </c>
      <c r="C116" s="12" t="s">
        <v>853</v>
      </c>
      <c r="D116" s="12" t="s">
        <v>57</v>
      </c>
      <c r="E116" s="26">
        <v>11661131</v>
      </c>
      <c r="F116" s="26">
        <v>11582356.189999999</v>
      </c>
      <c r="G116" s="24">
        <f t="shared" si="1"/>
        <v>99.324466812009916</v>
      </c>
      <c r="H116" s="1"/>
      <c r="I116" s="1"/>
    </row>
    <row r="117" spans="1:9" ht="18.75" x14ac:dyDescent="0.3">
      <c r="A117" s="25" t="s">
        <v>396</v>
      </c>
      <c r="B117" s="12" t="s">
        <v>301</v>
      </c>
      <c r="C117" s="12" t="s">
        <v>853</v>
      </c>
      <c r="D117" s="12" t="s">
        <v>59</v>
      </c>
      <c r="E117" s="26">
        <v>11661131</v>
      </c>
      <c r="F117" s="26">
        <v>11582356.189999999</v>
      </c>
      <c r="G117" s="24">
        <f t="shared" si="1"/>
        <v>99.324466812009916</v>
      </c>
      <c r="H117" s="1"/>
      <c r="I117" s="1"/>
    </row>
    <row r="118" spans="1:9" ht="56.25" x14ac:dyDescent="0.3">
      <c r="A118" s="25" t="s">
        <v>397</v>
      </c>
      <c r="B118" s="12" t="s">
        <v>301</v>
      </c>
      <c r="C118" s="12" t="s">
        <v>854</v>
      </c>
      <c r="D118" s="12" t="s">
        <v>317</v>
      </c>
      <c r="E118" s="26">
        <v>39531900.770000003</v>
      </c>
      <c r="F118" s="26">
        <v>39392566.729999997</v>
      </c>
      <c r="G118" s="24">
        <f t="shared" si="1"/>
        <v>99.647540246519725</v>
      </c>
      <c r="H118" s="1"/>
      <c r="I118" s="1"/>
    </row>
    <row r="119" spans="1:9" ht="56.25" x14ac:dyDescent="0.3">
      <c r="A119" s="25" t="s">
        <v>395</v>
      </c>
      <c r="B119" s="12" t="s">
        <v>301</v>
      </c>
      <c r="C119" s="12" t="s">
        <v>854</v>
      </c>
      <c r="D119" s="12" t="s">
        <v>57</v>
      </c>
      <c r="E119" s="26">
        <v>39531900.770000003</v>
      </c>
      <c r="F119" s="26">
        <v>39392566.729999997</v>
      </c>
      <c r="G119" s="24">
        <f t="shared" si="1"/>
        <v>99.647540246519725</v>
      </c>
      <c r="H119" s="1"/>
      <c r="I119" s="1"/>
    </row>
    <row r="120" spans="1:9" ht="18.75" x14ac:dyDescent="0.3">
      <c r="A120" s="25" t="s">
        <v>396</v>
      </c>
      <c r="B120" s="12" t="s">
        <v>301</v>
      </c>
      <c r="C120" s="12" t="s">
        <v>854</v>
      </c>
      <c r="D120" s="12" t="s">
        <v>59</v>
      </c>
      <c r="E120" s="26">
        <v>39531900.770000003</v>
      </c>
      <c r="F120" s="26">
        <v>39392566.729999997</v>
      </c>
      <c r="G120" s="24">
        <f t="shared" si="1"/>
        <v>99.647540246519725</v>
      </c>
      <c r="H120" s="1"/>
      <c r="I120" s="1"/>
    </row>
    <row r="121" spans="1:9" ht="37.5" x14ac:dyDescent="0.3">
      <c r="A121" s="25" t="s">
        <v>386</v>
      </c>
      <c r="B121" s="12" t="s">
        <v>301</v>
      </c>
      <c r="C121" s="12" t="s">
        <v>850</v>
      </c>
      <c r="D121" s="12" t="s">
        <v>317</v>
      </c>
      <c r="E121" s="26">
        <v>2486949</v>
      </c>
      <c r="F121" s="26">
        <v>2485869</v>
      </c>
      <c r="G121" s="24">
        <f t="shared" si="1"/>
        <v>99.956573295230427</v>
      </c>
      <c r="H121" s="1"/>
      <c r="I121" s="1"/>
    </row>
    <row r="122" spans="1:9" ht="37.5" x14ac:dyDescent="0.3">
      <c r="A122" s="25" t="s">
        <v>377</v>
      </c>
      <c r="B122" s="12" t="s">
        <v>301</v>
      </c>
      <c r="C122" s="12" t="s">
        <v>850</v>
      </c>
      <c r="D122" s="12" t="s">
        <v>29</v>
      </c>
      <c r="E122" s="26">
        <v>2486949</v>
      </c>
      <c r="F122" s="26">
        <v>2485869</v>
      </c>
      <c r="G122" s="24">
        <f t="shared" si="1"/>
        <v>99.956573295230427</v>
      </c>
      <c r="H122" s="1"/>
      <c r="I122" s="1"/>
    </row>
    <row r="123" spans="1:9" ht="37.5" x14ac:dyDescent="0.3">
      <c r="A123" s="25" t="s">
        <v>378</v>
      </c>
      <c r="B123" s="12" t="s">
        <v>301</v>
      </c>
      <c r="C123" s="12" t="s">
        <v>850</v>
      </c>
      <c r="D123" s="12" t="s">
        <v>31</v>
      </c>
      <c r="E123" s="26">
        <v>2486949</v>
      </c>
      <c r="F123" s="26">
        <v>2485869</v>
      </c>
      <c r="G123" s="24">
        <f t="shared" si="1"/>
        <v>99.956573295230427</v>
      </c>
      <c r="H123" s="1"/>
      <c r="I123" s="1"/>
    </row>
    <row r="124" spans="1:9" ht="56.25" x14ac:dyDescent="0.3">
      <c r="A124" s="25" t="s">
        <v>506</v>
      </c>
      <c r="B124" s="12" t="s">
        <v>301</v>
      </c>
      <c r="C124" s="12" t="s">
        <v>855</v>
      </c>
      <c r="D124" s="12" t="s">
        <v>317</v>
      </c>
      <c r="E124" s="26">
        <v>731000</v>
      </c>
      <c r="F124" s="26">
        <v>726173.37</v>
      </c>
      <c r="G124" s="24">
        <f t="shared" si="1"/>
        <v>99.339722298221616</v>
      </c>
      <c r="H124" s="1"/>
      <c r="I124" s="1"/>
    </row>
    <row r="125" spans="1:9" ht="37.5" x14ac:dyDescent="0.3">
      <c r="A125" s="25" t="s">
        <v>377</v>
      </c>
      <c r="B125" s="12" t="s">
        <v>301</v>
      </c>
      <c r="C125" s="12" t="s">
        <v>855</v>
      </c>
      <c r="D125" s="12" t="s">
        <v>29</v>
      </c>
      <c r="E125" s="26">
        <v>731000</v>
      </c>
      <c r="F125" s="26">
        <v>726173.37</v>
      </c>
      <c r="G125" s="24">
        <f t="shared" si="1"/>
        <v>99.339722298221616</v>
      </c>
      <c r="H125" s="1"/>
      <c r="I125" s="1"/>
    </row>
    <row r="126" spans="1:9" ht="37.5" x14ac:dyDescent="0.3">
      <c r="A126" s="25" t="s">
        <v>378</v>
      </c>
      <c r="B126" s="12" t="s">
        <v>301</v>
      </c>
      <c r="C126" s="12" t="s">
        <v>855</v>
      </c>
      <c r="D126" s="12" t="s">
        <v>31</v>
      </c>
      <c r="E126" s="26">
        <v>731000</v>
      </c>
      <c r="F126" s="26">
        <v>726173.37</v>
      </c>
      <c r="G126" s="24">
        <f t="shared" si="1"/>
        <v>99.339722298221616</v>
      </c>
      <c r="H126" s="1"/>
      <c r="I126" s="1"/>
    </row>
    <row r="127" spans="1:9" ht="56.25" x14ac:dyDescent="0.3">
      <c r="A127" s="25" t="s">
        <v>398</v>
      </c>
      <c r="B127" s="12" t="s">
        <v>301</v>
      </c>
      <c r="C127" s="12" t="s">
        <v>856</v>
      </c>
      <c r="D127" s="12" t="s">
        <v>317</v>
      </c>
      <c r="E127" s="26">
        <v>200000</v>
      </c>
      <c r="F127" s="26">
        <v>0</v>
      </c>
      <c r="G127" s="24">
        <f t="shared" si="1"/>
        <v>0</v>
      </c>
      <c r="H127" s="1"/>
      <c r="I127" s="1"/>
    </row>
    <row r="128" spans="1:9" ht="37.5" x14ac:dyDescent="0.3">
      <c r="A128" s="25" t="s">
        <v>377</v>
      </c>
      <c r="B128" s="12" t="s">
        <v>301</v>
      </c>
      <c r="C128" s="12" t="s">
        <v>856</v>
      </c>
      <c r="D128" s="12" t="s">
        <v>29</v>
      </c>
      <c r="E128" s="26">
        <v>200000</v>
      </c>
      <c r="F128" s="26">
        <v>0</v>
      </c>
      <c r="G128" s="24">
        <f t="shared" si="1"/>
        <v>0</v>
      </c>
      <c r="H128" s="1"/>
      <c r="I128" s="1"/>
    </row>
    <row r="129" spans="1:9" ht="37.5" x14ac:dyDescent="0.3">
      <c r="A129" s="25" t="s">
        <v>378</v>
      </c>
      <c r="B129" s="12" t="s">
        <v>301</v>
      </c>
      <c r="C129" s="12" t="s">
        <v>856</v>
      </c>
      <c r="D129" s="12" t="s">
        <v>31</v>
      </c>
      <c r="E129" s="26">
        <v>200000</v>
      </c>
      <c r="F129" s="26">
        <v>0</v>
      </c>
      <c r="G129" s="24">
        <f t="shared" si="1"/>
        <v>0</v>
      </c>
      <c r="H129" s="1"/>
      <c r="I129" s="1"/>
    </row>
    <row r="130" spans="1:9" ht="37.5" x14ac:dyDescent="0.3">
      <c r="A130" s="25" t="s">
        <v>399</v>
      </c>
      <c r="B130" s="12" t="s">
        <v>301</v>
      </c>
      <c r="C130" s="12" t="s">
        <v>857</v>
      </c>
      <c r="D130" s="12" t="s">
        <v>317</v>
      </c>
      <c r="E130" s="26">
        <v>952971.71</v>
      </c>
      <c r="F130" s="26">
        <v>412375.5</v>
      </c>
      <c r="G130" s="24">
        <f t="shared" si="1"/>
        <v>43.272585709810841</v>
      </c>
      <c r="H130" s="1"/>
      <c r="I130" s="1"/>
    </row>
    <row r="131" spans="1:9" ht="37.5" x14ac:dyDescent="0.3">
      <c r="A131" s="25" t="s">
        <v>377</v>
      </c>
      <c r="B131" s="12" t="s">
        <v>301</v>
      </c>
      <c r="C131" s="12" t="s">
        <v>857</v>
      </c>
      <c r="D131" s="12" t="s">
        <v>29</v>
      </c>
      <c r="E131" s="26">
        <v>952971.71</v>
      </c>
      <c r="F131" s="26">
        <v>412375.5</v>
      </c>
      <c r="G131" s="24">
        <f t="shared" si="1"/>
        <v>43.272585709810841</v>
      </c>
      <c r="H131" s="1"/>
      <c r="I131" s="1"/>
    </row>
    <row r="132" spans="1:9" ht="37.5" x14ac:dyDescent="0.3">
      <c r="A132" s="25" t="s">
        <v>378</v>
      </c>
      <c r="B132" s="12" t="s">
        <v>301</v>
      </c>
      <c r="C132" s="12" t="s">
        <v>857</v>
      </c>
      <c r="D132" s="12" t="s">
        <v>31</v>
      </c>
      <c r="E132" s="26">
        <v>952971.71</v>
      </c>
      <c r="F132" s="26">
        <v>412375.5</v>
      </c>
      <c r="G132" s="24">
        <f t="shared" si="1"/>
        <v>43.272585709810841</v>
      </c>
      <c r="H132" s="1"/>
      <c r="I132" s="1"/>
    </row>
    <row r="133" spans="1:9" ht="37.5" x14ac:dyDescent="0.3">
      <c r="A133" s="25" t="s">
        <v>376</v>
      </c>
      <c r="B133" s="12" t="s">
        <v>301</v>
      </c>
      <c r="C133" s="12" t="s">
        <v>858</v>
      </c>
      <c r="D133" s="12" t="s">
        <v>317</v>
      </c>
      <c r="E133" s="26">
        <v>12794690.289999999</v>
      </c>
      <c r="F133" s="26">
        <v>12458416.85</v>
      </c>
      <c r="G133" s="24">
        <f t="shared" si="1"/>
        <v>97.371773506211227</v>
      </c>
      <c r="H133" s="1"/>
      <c r="I133" s="1"/>
    </row>
    <row r="134" spans="1:9" ht="93.75" x14ac:dyDescent="0.3">
      <c r="A134" s="25" t="s">
        <v>374</v>
      </c>
      <c r="B134" s="12" t="s">
        <v>301</v>
      </c>
      <c r="C134" s="12" t="s">
        <v>858</v>
      </c>
      <c r="D134" s="12" t="s">
        <v>23</v>
      </c>
      <c r="E134" s="26">
        <v>12310442.289999999</v>
      </c>
      <c r="F134" s="26">
        <v>12230475.949999999</v>
      </c>
      <c r="G134" s="24">
        <f t="shared" si="1"/>
        <v>99.350418627404167</v>
      </c>
      <c r="H134" s="1"/>
      <c r="I134" s="1"/>
    </row>
    <row r="135" spans="1:9" ht="37.5" x14ac:dyDescent="0.3">
      <c r="A135" s="25" t="s">
        <v>375</v>
      </c>
      <c r="B135" s="12" t="s">
        <v>301</v>
      </c>
      <c r="C135" s="12" t="s">
        <v>858</v>
      </c>
      <c r="D135" s="12" t="s">
        <v>25</v>
      </c>
      <c r="E135" s="26">
        <v>12310442.289999999</v>
      </c>
      <c r="F135" s="26">
        <v>12230475.949999999</v>
      </c>
      <c r="G135" s="24">
        <f t="shared" si="1"/>
        <v>99.350418627404167</v>
      </c>
      <c r="H135" s="1"/>
      <c r="I135" s="1"/>
    </row>
    <row r="136" spans="1:9" ht="37.5" x14ac:dyDescent="0.3">
      <c r="A136" s="25" t="s">
        <v>377</v>
      </c>
      <c r="B136" s="12" t="s">
        <v>301</v>
      </c>
      <c r="C136" s="12" t="s">
        <v>858</v>
      </c>
      <c r="D136" s="12" t="s">
        <v>29</v>
      </c>
      <c r="E136" s="26">
        <v>478748</v>
      </c>
      <c r="F136" s="26">
        <v>227940.9</v>
      </c>
      <c r="G136" s="24">
        <f t="shared" si="1"/>
        <v>47.611875140992751</v>
      </c>
      <c r="H136" s="1"/>
      <c r="I136" s="1"/>
    </row>
    <row r="137" spans="1:9" ht="37.5" x14ac:dyDescent="0.3">
      <c r="A137" s="25" t="s">
        <v>378</v>
      </c>
      <c r="B137" s="12" t="s">
        <v>301</v>
      </c>
      <c r="C137" s="12" t="s">
        <v>858</v>
      </c>
      <c r="D137" s="12" t="s">
        <v>31</v>
      </c>
      <c r="E137" s="26">
        <v>478748</v>
      </c>
      <c r="F137" s="26">
        <v>227940.9</v>
      </c>
      <c r="G137" s="24">
        <f t="shared" si="1"/>
        <v>47.611875140992751</v>
      </c>
      <c r="H137" s="1"/>
      <c r="I137" s="1"/>
    </row>
    <row r="138" spans="1:9" ht="18.75" x14ac:dyDescent="0.3">
      <c r="A138" s="25" t="s">
        <v>380</v>
      </c>
      <c r="B138" s="12" t="s">
        <v>301</v>
      </c>
      <c r="C138" s="12" t="s">
        <v>858</v>
      </c>
      <c r="D138" s="12" t="s">
        <v>33</v>
      </c>
      <c r="E138" s="26">
        <v>5500</v>
      </c>
      <c r="F138" s="26">
        <v>0</v>
      </c>
      <c r="G138" s="24">
        <f t="shared" si="1"/>
        <v>0</v>
      </c>
      <c r="H138" s="1"/>
      <c r="I138" s="1"/>
    </row>
    <row r="139" spans="1:9" ht="18.75" x14ac:dyDescent="0.3">
      <c r="A139" s="25" t="s">
        <v>384</v>
      </c>
      <c r="B139" s="12" t="s">
        <v>301</v>
      </c>
      <c r="C139" s="12" t="s">
        <v>858</v>
      </c>
      <c r="D139" s="12" t="s">
        <v>35</v>
      </c>
      <c r="E139" s="26">
        <v>5500</v>
      </c>
      <c r="F139" s="26">
        <v>0</v>
      </c>
      <c r="G139" s="24">
        <f t="shared" si="1"/>
        <v>0</v>
      </c>
      <c r="H139" s="1"/>
      <c r="I139" s="1"/>
    </row>
    <row r="140" spans="1:9" ht="56.25" x14ac:dyDescent="0.3">
      <c r="A140" s="25" t="s">
        <v>398</v>
      </c>
      <c r="B140" s="12" t="s">
        <v>301</v>
      </c>
      <c r="C140" s="12" t="s">
        <v>859</v>
      </c>
      <c r="D140" s="12" t="s">
        <v>317</v>
      </c>
      <c r="E140" s="26">
        <v>384000</v>
      </c>
      <c r="F140" s="26">
        <v>119296.67</v>
      </c>
      <c r="G140" s="24">
        <f t="shared" ref="G140:G203" si="2">F140/E140*100</f>
        <v>31.066841145833337</v>
      </c>
      <c r="H140" s="1"/>
      <c r="I140" s="1"/>
    </row>
    <row r="141" spans="1:9" ht="37.5" x14ac:dyDescent="0.3">
      <c r="A141" s="25" t="s">
        <v>377</v>
      </c>
      <c r="B141" s="12" t="s">
        <v>301</v>
      </c>
      <c r="C141" s="12" t="s">
        <v>859</v>
      </c>
      <c r="D141" s="12" t="s">
        <v>29</v>
      </c>
      <c r="E141" s="26">
        <v>384000</v>
      </c>
      <c r="F141" s="26">
        <v>119296.67</v>
      </c>
      <c r="G141" s="24">
        <f t="shared" si="2"/>
        <v>31.066841145833337</v>
      </c>
      <c r="H141" s="1"/>
      <c r="I141" s="1"/>
    </row>
    <row r="142" spans="1:9" ht="37.5" x14ac:dyDescent="0.3">
      <c r="A142" s="25" t="s">
        <v>378</v>
      </c>
      <c r="B142" s="12" t="s">
        <v>301</v>
      </c>
      <c r="C142" s="12" t="s">
        <v>859</v>
      </c>
      <c r="D142" s="12" t="s">
        <v>31</v>
      </c>
      <c r="E142" s="26">
        <v>384000</v>
      </c>
      <c r="F142" s="26">
        <v>119296.67</v>
      </c>
      <c r="G142" s="24">
        <f t="shared" si="2"/>
        <v>31.066841145833337</v>
      </c>
      <c r="H142" s="1"/>
      <c r="I142" s="1"/>
    </row>
    <row r="143" spans="1:9" ht="75" x14ac:dyDescent="0.3">
      <c r="A143" s="25" t="s">
        <v>1077</v>
      </c>
      <c r="B143" s="12" t="s">
        <v>301</v>
      </c>
      <c r="C143" s="12" t="s">
        <v>1078</v>
      </c>
      <c r="D143" s="12" t="s">
        <v>317</v>
      </c>
      <c r="E143" s="26">
        <v>10000</v>
      </c>
      <c r="F143" s="26">
        <v>10000</v>
      </c>
      <c r="G143" s="24">
        <f t="shared" si="2"/>
        <v>100</v>
      </c>
      <c r="H143" s="1"/>
      <c r="I143" s="1"/>
    </row>
    <row r="144" spans="1:9" ht="37.5" x14ac:dyDescent="0.3">
      <c r="A144" s="25" t="s">
        <v>377</v>
      </c>
      <c r="B144" s="12" t="s">
        <v>301</v>
      </c>
      <c r="C144" s="12" t="s">
        <v>1078</v>
      </c>
      <c r="D144" s="12" t="s">
        <v>29</v>
      </c>
      <c r="E144" s="26">
        <v>10000</v>
      </c>
      <c r="F144" s="26">
        <v>10000</v>
      </c>
      <c r="G144" s="24">
        <f t="shared" si="2"/>
        <v>100</v>
      </c>
      <c r="H144" s="1"/>
      <c r="I144" s="1"/>
    </row>
    <row r="145" spans="1:9" ht="37.5" x14ac:dyDescent="0.3">
      <c r="A145" s="25" t="s">
        <v>378</v>
      </c>
      <c r="B145" s="12" t="s">
        <v>301</v>
      </c>
      <c r="C145" s="12" t="s">
        <v>1078</v>
      </c>
      <c r="D145" s="12" t="s">
        <v>31</v>
      </c>
      <c r="E145" s="26">
        <v>10000</v>
      </c>
      <c r="F145" s="26">
        <v>10000</v>
      </c>
      <c r="G145" s="24">
        <f t="shared" si="2"/>
        <v>100</v>
      </c>
      <c r="H145" s="1"/>
      <c r="I145" s="1"/>
    </row>
    <row r="146" spans="1:9" ht="112.5" x14ac:dyDescent="0.3">
      <c r="A146" s="25" t="s">
        <v>959</v>
      </c>
      <c r="B146" s="12" t="s">
        <v>301</v>
      </c>
      <c r="C146" s="12" t="s">
        <v>960</v>
      </c>
      <c r="D146" s="12" t="s">
        <v>317</v>
      </c>
      <c r="E146" s="26">
        <v>171550.26</v>
      </c>
      <c r="F146" s="26">
        <v>171550.26</v>
      </c>
      <c r="G146" s="24">
        <f t="shared" si="2"/>
        <v>100</v>
      </c>
      <c r="H146" s="1"/>
      <c r="I146" s="1"/>
    </row>
    <row r="147" spans="1:9" ht="93.75" x14ac:dyDescent="0.3">
      <c r="A147" s="25" t="s">
        <v>374</v>
      </c>
      <c r="B147" s="12" t="s">
        <v>301</v>
      </c>
      <c r="C147" s="12" t="s">
        <v>960</v>
      </c>
      <c r="D147" s="12" t="s">
        <v>23</v>
      </c>
      <c r="E147" s="26">
        <v>171550.26</v>
      </c>
      <c r="F147" s="26">
        <v>171550.26</v>
      </c>
      <c r="G147" s="24">
        <f t="shared" si="2"/>
        <v>100</v>
      </c>
      <c r="H147" s="1"/>
      <c r="I147" s="1"/>
    </row>
    <row r="148" spans="1:9" ht="37.5" x14ac:dyDescent="0.3">
      <c r="A148" s="25" t="s">
        <v>375</v>
      </c>
      <c r="B148" s="12" t="s">
        <v>301</v>
      </c>
      <c r="C148" s="12" t="s">
        <v>960</v>
      </c>
      <c r="D148" s="12" t="s">
        <v>25</v>
      </c>
      <c r="E148" s="26">
        <v>171550.26</v>
      </c>
      <c r="F148" s="26">
        <v>171550.26</v>
      </c>
      <c r="G148" s="24">
        <f t="shared" si="2"/>
        <v>100</v>
      </c>
      <c r="H148" s="1"/>
      <c r="I148" s="1"/>
    </row>
    <row r="149" spans="1:9" ht="18.75" x14ac:dyDescent="0.3">
      <c r="A149" s="21" t="s">
        <v>400</v>
      </c>
      <c r="B149" s="22" t="s">
        <v>336</v>
      </c>
      <c r="C149" s="22" t="s">
        <v>360</v>
      </c>
      <c r="D149" s="22" t="s">
        <v>317</v>
      </c>
      <c r="E149" s="23">
        <v>4195637</v>
      </c>
      <c r="F149" s="23">
        <v>4195637</v>
      </c>
      <c r="G149" s="27">
        <f t="shared" si="2"/>
        <v>100</v>
      </c>
      <c r="H149" s="1"/>
      <c r="I149" s="1"/>
    </row>
    <row r="150" spans="1:9" ht="18.75" x14ac:dyDescent="0.3">
      <c r="A150" s="25" t="s">
        <v>401</v>
      </c>
      <c r="B150" s="12" t="s">
        <v>337</v>
      </c>
      <c r="C150" s="12" t="s">
        <v>360</v>
      </c>
      <c r="D150" s="12" t="s">
        <v>317</v>
      </c>
      <c r="E150" s="26">
        <v>4195637</v>
      </c>
      <c r="F150" s="26">
        <v>4195637</v>
      </c>
      <c r="G150" s="24">
        <f t="shared" si="2"/>
        <v>100</v>
      </c>
      <c r="H150" s="1"/>
      <c r="I150" s="1"/>
    </row>
    <row r="151" spans="1:9" ht="56.25" x14ac:dyDescent="0.3">
      <c r="A151" s="25" t="s">
        <v>965</v>
      </c>
      <c r="B151" s="12" t="s">
        <v>337</v>
      </c>
      <c r="C151" s="12" t="s">
        <v>860</v>
      </c>
      <c r="D151" s="12" t="s">
        <v>317</v>
      </c>
      <c r="E151" s="26">
        <v>4195637</v>
      </c>
      <c r="F151" s="26">
        <v>4195637</v>
      </c>
      <c r="G151" s="24">
        <f t="shared" si="2"/>
        <v>100</v>
      </c>
      <c r="H151" s="1"/>
      <c r="I151" s="1"/>
    </row>
    <row r="152" spans="1:9" ht="18.75" x14ac:dyDescent="0.3">
      <c r="A152" s="25" t="s">
        <v>402</v>
      </c>
      <c r="B152" s="12" t="s">
        <v>337</v>
      </c>
      <c r="C152" s="12" t="s">
        <v>860</v>
      </c>
      <c r="D152" s="12" t="s">
        <v>96</v>
      </c>
      <c r="E152" s="26">
        <v>4195637</v>
      </c>
      <c r="F152" s="26">
        <v>4195637</v>
      </c>
      <c r="G152" s="24">
        <f t="shared" si="2"/>
        <v>100</v>
      </c>
      <c r="H152" s="1"/>
      <c r="I152" s="1"/>
    </row>
    <row r="153" spans="1:9" ht="18.75" x14ac:dyDescent="0.3">
      <c r="A153" s="25" t="s">
        <v>403</v>
      </c>
      <c r="B153" s="12" t="s">
        <v>337</v>
      </c>
      <c r="C153" s="12" t="s">
        <v>860</v>
      </c>
      <c r="D153" s="12" t="s">
        <v>98</v>
      </c>
      <c r="E153" s="26">
        <v>4195637</v>
      </c>
      <c r="F153" s="26">
        <v>4195637</v>
      </c>
      <c r="G153" s="24">
        <f t="shared" si="2"/>
        <v>100</v>
      </c>
      <c r="H153" s="1"/>
      <c r="I153" s="1"/>
    </row>
    <row r="154" spans="1:9" ht="37.5" x14ac:dyDescent="0.3">
      <c r="A154" s="21" t="s">
        <v>404</v>
      </c>
      <c r="B154" s="22" t="s">
        <v>338</v>
      </c>
      <c r="C154" s="22" t="s">
        <v>360</v>
      </c>
      <c r="D154" s="22" t="s">
        <v>317</v>
      </c>
      <c r="E154" s="23">
        <v>6774326.8799999999</v>
      </c>
      <c r="F154" s="23">
        <v>6684714.4900000002</v>
      </c>
      <c r="G154" s="27">
        <f t="shared" si="2"/>
        <v>98.677176469524014</v>
      </c>
      <c r="H154" s="1"/>
      <c r="I154" s="1"/>
    </row>
    <row r="155" spans="1:9" ht="18.75" x14ac:dyDescent="0.3">
      <c r="A155" s="25" t="s">
        <v>405</v>
      </c>
      <c r="B155" s="12" t="s">
        <v>339</v>
      </c>
      <c r="C155" s="12" t="s">
        <v>360</v>
      </c>
      <c r="D155" s="12" t="s">
        <v>317</v>
      </c>
      <c r="E155" s="26">
        <v>1315008.83</v>
      </c>
      <c r="F155" s="26">
        <v>1309353.3</v>
      </c>
      <c r="G155" s="24">
        <f t="shared" si="2"/>
        <v>99.56992456088679</v>
      </c>
      <c r="H155" s="1"/>
      <c r="I155" s="1"/>
    </row>
    <row r="156" spans="1:9" ht="56.25" x14ac:dyDescent="0.3">
      <c r="A156" s="25" t="s">
        <v>393</v>
      </c>
      <c r="B156" s="12" t="s">
        <v>339</v>
      </c>
      <c r="C156" s="12" t="s">
        <v>852</v>
      </c>
      <c r="D156" s="12" t="s">
        <v>317</v>
      </c>
      <c r="E156" s="26">
        <v>1163699.3899999999</v>
      </c>
      <c r="F156" s="26">
        <v>1158703.3</v>
      </c>
      <c r="G156" s="24">
        <f t="shared" si="2"/>
        <v>99.570671769450712</v>
      </c>
      <c r="H156" s="1"/>
      <c r="I156" s="1"/>
    </row>
    <row r="157" spans="1:9" ht="37.5" x14ac:dyDescent="0.3">
      <c r="A157" s="25" t="s">
        <v>377</v>
      </c>
      <c r="B157" s="12" t="s">
        <v>339</v>
      </c>
      <c r="C157" s="12" t="s">
        <v>852</v>
      </c>
      <c r="D157" s="12" t="s">
        <v>29</v>
      </c>
      <c r="E157" s="26">
        <v>1163699.3899999999</v>
      </c>
      <c r="F157" s="26">
        <v>1158703.3</v>
      </c>
      <c r="G157" s="24">
        <f t="shared" si="2"/>
        <v>99.570671769450712</v>
      </c>
      <c r="H157" s="1"/>
      <c r="I157" s="1"/>
    </row>
    <row r="158" spans="1:9" ht="37.5" x14ac:dyDescent="0.3">
      <c r="A158" s="25" t="s">
        <v>378</v>
      </c>
      <c r="B158" s="12" t="s">
        <v>339</v>
      </c>
      <c r="C158" s="12" t="s">
        <v>852</v>
      </c>
      <c r="D158" s="12" t="s">
        <v>31</v>
      </c>
      <c r="E158" s="26">
        <v>1163699.3899999999</v>
      </c>
      <c r="F158" s="26">
        <v>1158703.3</v>
      </c>
      <c r="G158" s="24">
        <f t="shared" si="2"/>
        <v>99.570671769450712</v>
      </c>
      <c r="H158" s="1"/>
      <c r="I158" s="1"/>
    </row>
    <row r="159" spans="1:9" ht="56.25" x14ac:dyDescent="0.3">
      <c r="A159" s="25" t="s">
        <v>408</v>
      </c>
      <c r="B159" s="12" t="s">
        <v>339</v>
      </c>
      <c r="C159" s="12" t="s">
        <v>1079</v>
      </c>
      <c r="D159" s="12" t="s">
        <v>317</v>
      </c>
      <c r="E159" s="26">
        <v>151309.44</v>
      </c>
      <c r="F159" s="26">
        <v>150650</v>
      </c>
      <c r="G159" s="24">
        <f t="shared" si="2"/>
        <v>99.564177886059184</v>
      </c>
      <c r="H159" s="1"/>
      <c r="I159" s="1"/>
    </row>
    <row r="160" spans="1:9" ht="37.5" x14ac:dyDescent="0.3">
      <c r="A160" s="25" t="s">
        <v>377</v>
      </c>
      <c r="B160" s="12" t="s">
        <v>339</v>
      </c>
      <c r="C160" s="12" t="s">
        <v>1079</v>
      </c>
      <c r="D160" s="12" t="s">
        <v>29</v>
      </c>
      <c r="E160" s="26">
        <v>151309.44</v>
      </c>
      <c r="F160" s="26">
        <v>150650</v>
      </c>
      <c r="G160" s="24">
        <f t="shared" si="2"/>
        <v>99.564177886059184</v>
      </c>
      <c r="H160" s="1"/>
      <c r="I160" s="1"/>
    </row>
    <row r="161" spans="1:9" ht="37.5" x14ac:dyDescent="0.3">
      <c r="A161" s="25" t="s">
        <v>378</v>
      </c>
      <c r="B161" s="12" t="s">
        <v>339</v>
      </c>
      <c r="C161" s="12" t="s">
        <v>1079</v>
      </c>
      <c r="D161" s="12" t="s">
        <v>31</v>
      </c>
      <c r="E161" s="26">
        <v>151309.44</v>
      </c>
      <c r="F161" s="26">
        <v>150650</v>
      </c>
      <c r="G161" s="24">
        <f t="shared" si="2"/>
        <v>99.564177886059184</v>
      </c>
      <c r="H161" s="1"/>
      <c r="I161" s="1"/>
    </row>
    <row r="162" spans="1:9" ht="75" x14ac:dyDescent="0.3">
      <c r="A162" s="25" t="s">
        <v>861</v>
      </c>
      <c r="B162" s="12" t="s">
        <v>339</v>
      </c>
      <c r="C162" s="12" t="s">
        <v>1080</v>
      </c>
      <c r="D162" s="12" t="s">
        <v>317</v>
      </c>
      <c r="E162" s="26">
        <v>0</v>
      </c>
      <c r="F162" s="26">
        <v>0</v>
      </c>
      <c r="G162" s="24" t="e">
        <f t="shared" si="2"/>
        <v>#DIV/0!</v>
      </c>
      <c r="H162" s="1"/>
      <c r="I162" s="1"/>
    </row>
    <row r="163" spans="1:9" ht="37.5" x14ac:dyDescent="0.3">
      <c r="A163" s="25" t="s">
        <v>377</v>
      </c>
      <c r="B163" s="12" t="s">
        <v>339</v>
      </c>
      <c r="C163" s="12" t="s">
        <v>1080</v>
      </c>
      <c r="D163" s="12" t="s">
        <v>29</v>
      </c>
      <c r="E163" s="26">
        <v>0</v>
      </c>
      <c r="F163" s="26">
        <v>0</v>
      </c>
      <c r="G163" s="24" t="e">
        <f t="shared" si="2"/>
        <v>#DIV/0!</v>
      </c>
      <c r="H163" s="1"/>
      <c r="I163" s="1"/>
    </row>
    <row r="164" spans="1:9" ht="37.5" x14ac:dyDescent="0.3">
      <c r="A164" s="25" t="s">
        <v>378</v>
      </c>
      <c r="B164" s="12" t="s">
        <v>339</v>
      </c>
      <c r="C164" s="12" t="s">
        <v>1080</v>
      </c>
      <c r="D164" s="12" t="s">
        <v>31</v>
      </c>
      <c r="E164" s="26">
        <v>0</v>
      </c>
      <c r="F164" s="26">
        <v>0</v>
      </c>
      <c r="G164" s="24" t="e">
        <f t="shared" si="2"/>
        <v>#DIV/0!</v>
      </c>
      <c r="H164" s="1"/>
      <c r="I164" s="1"/>
    </row>
    <row r="165" spans="1:9" ht="56.25" x14ac:dyDescent="0.3">
      <c r="A165" s="25" t="s">
        <v>409</v>
      </c>
      <c r="B165" s="12" t="s">
        <v>340</v>
      </c>
      <c r="C165" s="12" t="s">
        <v>360</v>
      </c>
      <c r="D165" s="12" t="s">
        <v>317</v>
      </c>
      <c r="E165" s="26">
        <v>5459318.0499999998</v>
      </c>
      <c r="F165" s="26">
        <v>5375361.1900000004</v>
      </c>
      <c r="G165" s="24">
        <f t="shared" si="2"/>
        <v>98.46213649340325</v>
      </c>
      <c r="H165" s="1"/>
      <c r="I165" s="1"/>
    </row>
    <row r="166" spans="1:9" ht="18.75" x14ac:dyDescent="0.3">
      <c r="A166" s="25" t="s">
        <v>406</v>
      </c>
      <c r="B166" s="12" t="s">
        <v>340</v>
      </c>
      <c r="C166" s="12" t="s">
        <v>862</v>
      </c>
      <c r="D166" s="12" t="s">
        <v>317</v>
      </c>
      <c r="E166" s="26">
        <v>5045108.05</v>
      </c>
      <c r="F166" s="26">
        <v>4980708.37</v>
      </c>
      <c r="G166" s="24">
        <f t="shared" si="2"/>
        <v>98.723522284126304</v>
      </c>
      <c r="H166" s="1"/>
      <c r="I166" s="1"/>
    </row>
    <row r="167" spans="1:9" ht="93.75" x14ac:dyDescent="0.3">
      <c r="A167" s="25" t="s">
        <v>374</v>
      </c>
      <c r="B167" s="12" t="s">
        <v>340</v>
      </c>
      <c r="C167" s="12" t="s">
        <v>862</v>
      </c>
      <c r="D167" s="12" t="s">
        <v>23</v>
      </c>
      <c r="E167" s="26">
        <v>4399036.5599999996</v>
      </c>
      <c r="F167" s="26">
        <v>4398981.68</v>
      </c>
      <c r="G167" s="24">
        <f t="shared" si="2"/>
        <v>99.998752454105542</v>
      </c>
      <c r="H167" s="1"/>
      <c r="I167" s="1"/>
    </row>
    <row r="168" spans="1:9" ht="37.5" x14ac:dyDescent="0.3">
      <c r="A168" s="25" t="s">
        <v>407</v>
      </c>
      <c r="B168" s="12" t="s">
        <v>340</v>
      </c>
      <c r="C168" s="12" t="s">
        <v>862</v>
      </c>
      <c r="D168" s="12" t="s">
        <v>41</v>
      </c>
      <c r="E168" s="26">
        <v>4399036.5599999996</v>
      </c>
      <c r="F168" s="26">
        <v>4398981.68</v>
      </c>
      <c r="G168" s="24">
        <f t="shared" si="2"/>
        <v>99.998752454105542</v>
      </c>
      <c r="H168" s="1"/>
      <c r="I168" s="1"/>
    </row>
    <row r="169" spans="1:9" ht="37.5" x14ac:dyDescent="0.3">
      <c r="A169" s="25" t="s">
        <v>377</v>
      </c>
      <c r="B169" s="12" t="s">
        <v>340</v>
      </c>
      <c r="C169" s="12" t="s">
        <v>862</v>
      </c>
      <c r="D169" s="12" t="s">
        <v>29</v>
      </c>
      <c r="E169" s="26">
        <v>646071.49</v>
      </c>
      <c r="F169" s="26">
        <v>581726.68999999994</v>
      </c>
      <c r="G169" s="24">
        <f t="shared" si="2"/>
        <v>90.040606806531571</v>
      </c>
      <c r="H169" s="1"/>
      <c r="I169" s="1"/>
    </row>
    <row r="170" spans="1:9" ht="37.5" x14ac:dyDescent="0.3">
      <c r="A170" s="25" t="s">
        <v>378</v>
      </c>
      <c r="B170" s="12" t="s">
        <v>340</v>
      </c>
      <c r="C170" s="12" t="s">
        <v>862</v>
      </c>
      <c r="D170" s="12" t="s">
        <v>31</v>
      </c>
      <c r="E170" s="26">
        <v>646071.49</v>
      </c>
      <c r="F170" s="26">
        <v>581726.68999999994</v>
      </c>
      <c r="G170" s="24">
        <f t="shared" si="2"/>
        <v>90.040606806531571</v>
      </c>
      <c r="H170" s="1"/>
      <c r="I170" s="1"/>
    </row>
    <row r="171" spans="1:9" ht="37.5" x14ac:dyDescent="0.3">
      <c r="A171" s="25" t="s">
        <v>1081</v>
      </c>
      <c r="B171" s="12" t="s">
        <v>340</v>
      </c>
      <c r="C171" s="12" t="s">
        <v>1082</v>
      </c>
      <c r="D171" s="12" t="s">
        <v>317</v>
      </c>
      <c r="E171" s="26">
        <v>35590</v>
      </c>
      <c r="F171" s="26">
        <v>19491</v>
      </c>
      <c r="G171" s="24">
        <f t="shared" si="2"/>
        <v>54.76538353470076</v>
      </c>
      <c r="H171" s="1"/>
      <c r="I171" s="1"/>
    </row>
    <row r="172" spans="1:9" ht="37.5" x14ac:dyDescent="0.3">
      <c r="A172" s="25" t="s">
        <v>377</v>
      </c>
      <c r="B172" s="12" t="s">
        <v>340</v>
      </c>
      <c r="C172" s="12" t="s">
        <v>1082</v>
      </c>
      <c r="D172" s="12" t="s">
        <v>29</v>
      </c>
      <c r="E172" s="26">
        <v>35590</v>
      </c>
      <c r="F172" s="26">
        <v>19491</v>
      </c>
      <c r="G172" s="24">
        <f t="shared" si="2"/>
        <v>54.76538353470076</v>
      </c>
      <c r="H172" s="1"/>
      <c r="I172" s="1"/>
    </row>
    <row r="173" spans="1:9" ht="37.5" x14ac:dyDescent="0.3">
      <c r="A173" s="25" t="s">
        <v>378</v>
      </c>
      <c r="B173" s="12" t="s">
        <v>340</v>
      </c>
      <c r="C173" s="12" t="s">
        <v>1082</v>
      </c>
      <c r="D173" s="12" t="s">
        <v>31</v>
      </c>
      <c r="E173" s="26">
        <v>35590</v>
      </c>
      <c r="F173" s="26">
        <v>19491</v>
      </c>
      <c r="G173" s="24">
        <f t="shared" si="2"/>
        <v>54.76538353470076</v>
      </c>
      <c r="H173" s="1"/>
      <c r="I173" s="1"/>
    </row>
    <row r="174" spans="1:9" ht="18.75" x14ac:dyDescent="0.3">
      <c r="A174" s="25" t="s">
        <v>410</v>
      </c>
      <c r="B174" s="12" t="s">
        <v>340</v>
      </c>
      <c r="C174" s="12" t="s">
        <v>1083</v>
      </c>
      <c r="D174" s="12" t="s">
        <v>317</v>
      </c>
      <c r="E174" s="26">
        <v>361520</v>
      </c>
      <c r="F174" s="26">
        <v>358061.82</v>
      </c>
      <c r="G174" s="24">
        <f t="shared" si="2"/>
        <v>99.043433281699492</v>
      </c>
      <c r="H174" s="1"/>
      <c r="I174" s="1"/>
    </row>
    <row r="175" spans="1:9" ht="37.5" x14ac:dyDescent="0.3">
      <c r="A175" s="25" t="s">
        <v>377</v>
      </c>
      <c r="B175" s="12" t="s">
        <v>340</v>
      </c>
      <c r="C175" s="12" t="s">
        <v>1083</v>
      </c>
      <c r="D175" s="12" t="s">
        <v>29</v>
      </c>
      <c r="E175" s="26">
        <v>81520</v>
      </c>
      <c r="F175" s="26">
        <v>78062</v>
      </c>
      <c r="G175" s="24">
        <f t="shared" si="2"/>
        <v>95.758096172718354</v>
      </c>
      <c r="H175" s="1"/>
      <c r="I175" s="1"/>
    </row>
    <row r="176" spans="1:9" ht="37.5" x14ac:dyDescent="0.3">
      <c r="A176" s="25" t="s">
        <v>378</v>
      </c>
      <c r="B176" s="12" t="s">
        <v>340</v>
      </c>
      <c r="C176" s="12" t="s">
        <v>1083</v>
      </c>
      <c r="D176" s="12" t="s">
        <v>31</v>
      </c>
      <c r="E176" s="26">
        <v>81520</v>
      </c>
      <c r="F176" s="26">
        <v>78062</v>
      </c>
      <c r="G176" s="24">
        <f t="shared" si="2"/>
        <v>95.758096172718354</v>
      </c>
      <c r="H176" s="1"/>
      <c r="I176" s="1"/>
    </row>
    <row r="177" spans="1:9" ht="18.75" x14ac:dyDescent="0.3">
      <c r="A177" s="25" t="s">
        <v>380</v>
      </c>
      <c r="B177" s="12" t="s">
        <v>340</v>
      </c>
      <c r="C177" s="12" t="s">
        <v>1083</v>
      </c>
      <c r="D177" s="12" t="s">
        <v>33</v>
      </c>
      <c r="E177" s="26">
        <v>280000</v>
      </c>
      <c r="F177" s="26">
        <v>279999.82</v>
      </c>
      <c r="G177" s="24">
        <f t="shared" si="2"/>
        <v>99.999935714285712</v>
      </c>
      <c r="H177" s="1"/>
      <c r="I177" s="1"/>
    </row>
    <row r="178" spans="1:9" ht="75" x14ac:dyDescent="0.3">
      <c r="A178" s="25" t="s">
        <v>411</v>
      </c>
      <c r="B178" s="12" t="s">
        <v>340</v>
      </c>
      <c r="C178" s="12" t="s">
        <v>1083</v>
      </c>
      <c r="D178" s="12" t="s">
        <v>64</v>
      </c>
      <c r="E178" s="26">
        <v>280000</v>
      </c>
      <c r="F178" s="26">
        <v>279999.82</v>
      </c>
      <c r="G178" s="24">
        <f t="shared" si="2"/>
        <v>99.999935714285712</v>
      </c>
      <c r="H178" s="1"/>
      <c r="I178" s="1"/>
    </row>
    <row r="179" spans="1:9" ht="75" x14ac:dyDescent="0.3">
      <c r="A179" s="25" t="s">
        <v>861</v>
      </c>
      <c r="B179" s="12" t="s">
        <v>340</v>
      </c>
      <c r="C179" s="12" t="s">
        <v>1084</v>
      </c>
      <c r="D179" s="12" t="s">
        <v>317</v>
      </c>
      <c r="E179" s="26">
        <v>17100</v>
      </c>
      <c r="F179" s="26">
        <v>17100</v>
      </c>
      <c r="G179" s="24">
        <f t="shared" si="2"/>
        <v>100</v>
      </c>
      <c r="H179" s="1"/>
      <c r="I179" s="1"/>
    </row>
    <row r="180" spans="1:9" ht="37.5" x14ac:dyDescent="0.3">
      <c r="A180" s="25" t="s">
        <v>377</v>
      </c>
      <c r="B180" s="12" t="s">
        <v>340</v>
      </c>
      <c r="C180" s="12" t="s">
        <v>1084</v>
      </c>
      <c r="D180" s="12" t="s">
        <v>29</v>
      </c>
      <c r="E180" s="26">
        <v>17100</v>
      </c>
      <c r="F180" s="26">
        <v>17100</v>
      </c>
      <c r="G180" s="24">
        <f t="shared" si="2"/>
        <v>100</v>
      </c>
      <c r="H180" s="1"/>
      <c r="I180" s="1"/>
    </row>
    <row r="181" spans="1:9" ht="37.5" x14ac:dyDescent="0.3">
      <c r="A181" s="25" t="s">
        <v>378</v>
      </c>
      <c r="B181" s="12" t="s">
        <v>340</v>
      </c>
      <c r="C181" s="12" t="s">
        <v>1084</v>
      </c>
      <c r="D181" s="12" t="s">
        <v>31</v>
      </c>
      <c r="E181" s="26">
        <v>17100</v>
      </c>
      <c r="F181" s="26">
        <v>17100</v>
      </c>
      <c r="G181" s="24">
        <f t="shared" si="2"/>
        <v>100</v>
      </c>
      <c r="H181" s="1"/>
      <c r="I181" s="1"/>
    </row>
    <row r="182" spans="1:9" ht="18.75" x14ac:dyDescent="0.3">
      <c r="A182" s="21" t="s">
        <v>413</v>
      </c>
      <c r="B182" s="22" t="s">
        <v>307</v>
      </c>
      <c r="C182" s="22" t="s">
        <v>360</v>
      </c>
      <c r="D182" s="22" t="s">
        <v>317</v>
      </c>
      <c r="E182" s="23">
        <v>201938854.41</v>
      </c>
      <c r="F182" s="23">
        <v>200509533.91</v>
      </c>
      <c r="G182" s="27">
        <f t="shared" si="2"/>
        <v>99.2922013427401</v>
      </c>
      <c r="H182" s="1"/>
      <c r="I182" s="1"/>
    </row>
    <row r="183" spans="1:9" ht="18.75" x14ac:dyDescent="0.3">
      <c r="A183" s="25" t="s">
        <v>414</v>
      </c>
      <c r="B183" s="12" t="s">
        <v>341</v>
      </c>
      <c r="C183" s="12" t="s">
        <v>360</v>
      </c>
      <c r="D183" s="12" t="s">
        <v>317</v>
      </c>
      <c r="E183" s="26">
        <v>1107188.77</v>
      </c>
      <c r="F183" s="26">
        <v>1107188.77</v>
      </c>
      <c r="G183" s="24">
        <f t="shared" si="2"/>
        <v>100</v>
      </c>
      <c r="H183" s="1"/>
      <c r="I183" s="1"/>
    </row>
    <row r="184" spans="1:9" ht="150" x14ac:dyDescent="0.3">
      <c r="A184" s="25" t="s">
        <v>1085</v>
      </c>
      <c r="B184" s="12" t="s">
        <v>341</v>
      </c>
      <c r="C184" s="12" t="s">
        <v>863</v>
      </c>
      <c r="D184" s="12" t="s">
        <v>317</v>
      </c>
      <c r="E184" s="26">
        <v>1107188.77</v>
      </c>
      <c r="F184" s="26">
        <v>1107188.77</v>
      </c>
      <c r="G184" s="24">
        <f t="shared" si="2"/>
        <v>100</v>
      </c>
      <c r="H184" s="1"/>
      <c r="I184" s="1"/>
    </row>
    <row r="185" spans="1:9" ht="37.5" x14ac:dyDescent="0.3">
      <c r="A185" s="25" t="s">
        <v>377</v>
      </c>
      <c r="B185" s="12" t="s">
        <v>341</v>
      </c>
      <c r="C185" s="12" t="s">
        <v>863</v>
      </c>
      <c r="D185" s="12" t="s">
        <v>29</v>
      </c>
      <c r="E185" s="26">
        <v>1107188.77</v>
      </c>
      <c r="F185" s="26">
        <v>1107188.77</v>
      </c>
      <c r="G185" s="24">
        <f t="shared" si="2"/>
        <v>100</v>
      </c>
      <c r="H185" s="1"/>
      <c r="I185" s="1"/>
    </row>
    <row r="186" spans="1:9" ht="37.5" x14ac:dyDescent="0.3">
      <c r="A186" s="25" t="s">
        <v>378</v>
      </c>
      <c r="B186" s="12" t="s">
        <v>341</v>
      </c>
      <c r="C186" s="12" t="s">
        <v>863</v>
      </c>
      <c r="D186" s="12" t="s">
        <v>31</v>
      </c>
      <c r="E186" s="26">
        <v>1107188.77</v>
      </c>
      <c r="F186" s="26">
        <v>1107188.77</v>
      </c>
      <c r="G186" s="24">
        <f t="shared" si="2"/>
        <v>100</v>
      </c>
      <c r="H186" s="1"/>
      <c r="I186" s="1"/>
    </row>
    <row r="187" spans="1:9" ht="18.75" x14ac:dyDescent="0.3">
      <c r="A187" s="25" t="s">
        <v>415</v>
      </c>
      <c r="B187" s="12" t="s">
        <v>342</v>
      </c>
      <c r="C187" s="12" t="s">
        <v>360</v>
      </c>
      <c r="D187" s="12" t="s">
        <v>317</v>
      </c>
      <c r="E187" s="26">
        <v>952027.2</v>
      </c>
      <c r="F187" s="26">
        <v>930384</v>
      </c>
      <c r="G187" s="24">
        <f t="shared" si="2"/>
        <v>97.726619575575157</v>
      </c>
      <c r="H187" s="1"/>
      <c r="I187" s="1"/>
    </row>
    <row r="188" spans="1:9" ht="56.25" x14ac:dyDescent="0.3">
      <c r="A188" s="25" t="s">
        <v>393</v>
      </c>
      <c r="B188" s="12" t="s">
        <v>342</v>
      </c>
      <c r="C188" s="12" t="s">
        <v>852</v>
      </c>
      <c r="D188" s="12" t="s">
        <v>317</v>
      </c>
      <c r="E188" s="26">
        <v>129859.2</v>
      </c>
      <c r="F188" s="26">
        <v>108216</v>
      </c>
      <c r="G188" s="24">
        <f t="shared" si="2"/>
        <v>83.333333333333343</v>
      </c>
      <c r="H188" s="1"/>
      <c r="I188" s="1"/>
    </row>
    <row r="189" spans="1:9" ht="37.5" x14ac:dyDescent="0.3">
      <c r="A189" s="25" t="s">
        <v>377</v>
      </c>
      <c r="B189" s="12" t="s">
        <v>342</v>
      </c>
      <c r="C189" s="12" t="s">
        <v>852</v>
      </c>
      <c r="D189" s="12" t="s">
        <v>29</v>
      </c>
      <c r="E189" s="26">
        <v>129859.2</v>
      </c>
      <c r="F189" s="26">
        <v>108216</v>
      </c>
      <c r="G189" s="24">
        <f t="shared" si="2"/>
        <v>83.333333333333343</v>
      </c>
      <c r="H189" s="1"/>
      <c r="I189" s="1"/>
    </row>
    <row r="190" spans="1:9" ht="37.5" x14ac:dyDescent="0.3">
      <c r="A190" s="25" t="s">
        <v>378</v>
      </c>
      <c r="B190" s="12" t="s">
        <v>342</v>
      </c>
      <c r="C190" s="12" t="s">
        <v>852</v>
      </c>
      <c r="D190" s="12" t="s">
        <v>31</v>
      </c>
      <c r="E190" s="26">
        <v>129859.2</v>
      </c>
      <c r="F190" s="26">
        <v>108216</v>
      </c>
      <c r="G190" s="24">
        <f t="shared" si="2"/>
        <v>83.333333333333343</v>
      </c>
      <c r="H190" s="1"/>
      <c r="I190" s="1"/>
    </row>
    <row r="191" spans="1:9" ht="93.75" x14ac:dyDescent="0.3">
      <c r="A191" s="35" t="s">
        <v>416</v>
      </c>
      <c r="B191" s="36" t="s">
        <v>342</v>
      </c>
      <c r="C191" s="36" t="s">
        <v>864</v>
      </c>
      <c r="D191" s="36" t="s">
        <v>317</v>
      </c>
      <c r="E191" s="37">
        <v>822168</v>
      </c>
      <c r="F191" s="37">
        <v>822168</v>
      </c>
      <c r="G191" s="24">
        <f t="shared" si="2"/>
        <v>100</v>
      </c>
      <c r="H191" s="1"/>
      <c r="I191" s="1"/>
    </row>
    <row r="192" spans="1:9" ht="18.75" x14ac:dyDescent="0.3">
      <c r="A192" s="25" t="s">
        <v>380</v>
      </c>
      <c r="B192" s="12" t="s">
        <v>342</v>
      </c>
      <c r="C192" s="12" t="s">
        <v>864</v>
      </c>
      <c r="D192" s="12" t="s">
        <v>33</v>
      </c>
      <c r="E192" s="26">
        <v>822168</v>
      </c>
      <c r="F192" s="26">
        <v>822168</v>
      </c>
      <c r="G192" s="24">
        <f t="shared" si="2"/>
        <v>100</v>
      </c>
      <c r="H192" s="1"/>
      <c r="I192" s="1"/>
    </row>
    <row r="193" spans="1:9" ht="75" x14ac:dyDescent="0.3">
      <c r="A193" s="25" t="s">
        <v>411</v>
      </c>
      <c r="B193" s="12" t="s">
        <v>342</v>
      </c>
      <c r="C193" s="12" t="s">
        <v>864</v>
      </c>
      <c r="D193" s="12" t="s">
        <v>64</v>
      </c>
      <c r="E193" s="26">
        <v>822168</v>
      </c>
      <c r="F193" s="26">
        <v>822168</v>
      </c>
      <c r="G193" s="24">
        <f t="shared" si="2"/>
        <v>100</v>
      </c>
      <c r="H193" s="1"/>
      <c r="I193" s="1"/>
    </row>
    <row r="194" spans="1:9" ht="18.75" x14ac:dyDescent="0.3">
      <c r="A194" s="25" t="s">
        <v>417</v>
      </c>
      <c r="B194" s="12" t="s">
        <v>343</v>
      </c>
      <c r="C194" s="28" t="s">
        <v>360</v>
      </c>
      <c r="D194" s="12" t="s">
        <v>317</v>
      </c>
      <c r="E194" s="26">
        <v>193169698.22</v>
      </c>
      <c r="F194" s="26">
        <v>191944132.81999999</v>
      </c>
      <c r="G194" s="24">
        <f t="shared" si="2"/>
        <v>99.365549870764809</v>
      </c>
      <c r="H194" s="1"/>
      <c r="I194" s="1"/>
    </row>
    <row r="195" spans="1:9" ht="37.5" x14ac:dyDescent="0.3">
      <c r="A195" s="25" t="s">
        <v>418</v>
      </c>
      <c r="B195" s="12" t="s">
        <v>343</v>
      </c>
      <c r="C195" s="28" t="s">
        <v>865</v>
      </c>
      <c r="D195" s="12" t="s">
        <v>317</v>
      </c>
      <c r="E195" s="26">
        <v>1072409.8400000001</v>
      </c>
      <c r="F195" s="26">
        <v>747801.48</v>
      </c>
      <c r="G195" s="24">
        <f t="shared" si="2"/>
        <v>69.73094167058369</v>
      </c>
      <c r="H195" s="1"/>
      <c r="I195" s="1"/>
    </row>
    <row r="196" spans="1:9" ht="37.5" x14ac:dyDescent="0.3">
      <c r="A196" s="25" t="s">
        <v>419</v>
      </c>
      <c r="B196" s="12" t="s">
        <v>343</v>
      </c>
      <c r="C196" s="28" t="s">
        <v>865</v>
      </c>
      <c r="D196" s="12" t="s">
        <v>89</v>
      </c>
      <c r="E196" s="26">
        <v>1072409.8400000001</v>
      </c>
      <c r="F196" s="26">
        <v>747801.48</v>
      </c>
      <c r="G196" s="24">
        <f t="shared" si="2"/>
        <v>69.73094167058369</v>
      </c>
      <c r="H196" s="1"/>
      <c r="I196" s="1"/>
    </row>
    <row r="197" spans="1:9" ht="18.75" x14ac:dyDescent="0.3">
      <c r="A197" s="25" t="s">
        <v>420</v>
      </c>
      <c r="B197" s="12" t="s">
        <v>343</v>
      </c>
      <c r="C197" s="28" t="s">
        <v>865</v>
      </c>
      <c r="D197" s="12" t="s">
        <v>91</v>
      </c>
      <c r="E197" s="26">
        <v>1072409.8400000001</v>
      </c>
      <c r="F197" s="26">
        <v>747801.48</v>
      </c>
      <c r="G197" s="24">
        <f t="shared" si="2"/>
        <v>69.73094167058369</v>
      </c>
      <c r="H197" s="1"/>
      <c r="I197" s="1"/>
    </row>
    <row r="198" spans="1:9" ht="18.75" x14ac:dyDescent="0.3">
      <c r="A198" s="25" t="s">
        <v>421</v>
      </c>
      <c r="B198" s="12" t="s">
        <v>343</v>
      </c>
      <c r="C198" s="28" t="s">
        <v>866</v>
      </c>
      <c r="D198" s="12" t="s">
        <v>317</v>
      </c>
      <c r="E198" s="26">
        <v>515310</v>
      </c>
      <c r="F198" s="26">
        <v>395200.07</v>
      </c>
      <c r="G198" s="24">
        <f t="shared" si="2"/>
        <v>76.6917137257185</v>
      </c>
      <c r="H198" s="1"/>
      <c r="I198" s="1"/>
    </row>
    <row r="199" spans="1:9" ht="37.5" x14ac:dyDescent="0.3">
      <c r="A199" s="25" t="s">
        <v>377</v>
      </c>
      <c r="B199" s="12" t="s">
        <v>343</v>
      </c>
      <c r="C199" s="28" t="s">
        <v>866</v>
      </c>
      <c r="D199" s="12" t="s">
        <v>29</v>
      </c>
      <c r="E199" s="26">
        <v>515310</v>
      </c>
      <c r="F199" s="26">
        <v>395200.07</v>
      </c>
      <c r="G199" s="24">
        <f t="shared" si="2"/>
        <v>76.6917137257185</v>
      </c>
      <c r="H199" s="1"/>
      <c r="I199" s="1"/>
    </row>
    <row r="200" spans="1:9" ht="37.5" x14ac:dyDescent="0.3">
      <c r="A200" s="25" t="s">
        <v>378</v>
      </c>
      <c r="B200" s="12" t="s">
        <v>343</v>
      </c>
      <c r="C200" s="28" t="s">
        <v>866</v>
      </c>
      <c r="D200" s="12" t="s">
        <v>31</v>
      </c>
      <c r="E200" s="26">
        <v>515310</v>
      </c>
      <c r="F200" s="26">
        <v>395200.07</v>
      </c>
      <c r="G200" s="24">
        <f t="shared" si="2"/>
        <v>76.6917137257185</v>
      </c>
      <c r="H200" s="1"/>
      <c r="I200" s="1"/>
    </row>
    <row r="201" spans="1:9" ht="37.5" x14ac:dyDescent="0.3">
      <c r="A201" s="25" t="s">
        <v>422</v>
      </c>
      <c r="B201" s="12" t="s">
        <v>343</v>
      </c>
      <c r="C201" s="28" t="s">
        <v>867</v>
      </c>
      <c r="D201" s="12" t="s">
        <v>317</v>
      </c>
      <c r="E201" s="26">
        <v>105877555.63</v>
      </c>
      <c r="F201" s="26">
        <v>105877555.63</v>
      </c>
      <c r="G201" s="24">
        <f t="shared" si="2"/>
        <v>100</v>
      </c>
      <c r="H201" s="1"/>
      <c r="I201" s="1"/>
    </row>
    <row r="202" spans="1:9" ht="37.5" x14ac:dyDescent="0.3">
      <c r="A202" s="25" t="s">
        <v>419</v>
      </c>
      <c r="B202" s="12" t="s">
        <v>343</v>
      </c>
      <c r="C202" s="28" t="s">
        <v>867</v>
      </c>
      <c r="D202" s="12" t="s">
        <v>89</v>
      </c>
      <c r="E202" s="26">
        <v>105877555.63</v>
      </c>
      <c r="F202" s="26">
        <v>105877555.63</v>
      </c>
      <c r="G202" s="24">
        <f t="shared" si="2"/>
        <v>100</v>
      </c>
      <c r="H202" s="1"/>
      <c r="I202" s="1"/>
    </row>
    <row r="203" spans="1:9" ht="18.75" x14ac:dyDescent="0.3">
      <c r="A203" s="25" t="s">
        <v>420</v>
      </c>
      <c r="B203" s="12" t="s">
        <v>343</v>
      </c>
      <c r="C203" s="12" t="s">
        <v>867</v>
      </c>
      <c r="D203" s="12" t="s">
        <v>91</v>
      </c>
      <c r="E203" s="26">
        <v>105877555.63</v>
      </c>
      <c r="F203" s="26">
        <v>105877555.63</v>
      </c>
      <c r="G203" s="24">
        <f t="shared" si="2"/>
        <v>100</v>
      </c>
      <c r="H203" s="1"/>
      <c r="I203" s="1"/>
    </row>
    <row r="204" spans="1:9" ht="56.25" x14ac:dyDescent="0.3">
      <c r="A204" s="25" t="s">
        <v>423</v>
      </c>
      <c r="B204" s="12" t="s">
        <v>343</v>
      </c>
      <c r="C204" s="12" t="s">
        <v>868</v>
      </c>
      <c r="D204" s="12" t="s">
        <v>317</v>
      </c>
      <c r="E204" s="26">
        <v>557462.62</v>
      </c>
      <c r="F204" s="26">
        <v>192181.79</v>
      </c>
      <c r="G204" s="24">
        <f t="shared" ref="G204:G267" si="3">F204/E204*100</f>
        <v>34.474381439243409</v>
      </c>
      <c r="H204" s="1"/>
      <c r="I204" s="1"/>
    </row>
    <row r="205" spans="1:9" ht="37.5" x14ac:dyDescent="0.3">
      <c r="A205" s="25" t="s">
        <v>377</v>
      </c>
      <c r="B205" s="12" t="s">
        <v>343</v>
      </c>
      <c r="C205" s="12" t="s">
        <v>868</v>
      </c>
      <c r="D205" s="12" t="s">
        <v>29</v>
      </c>
      <c r="E205" s="26">
        <v>557462.62</v>
      </c>
      <c r="F205" s="26">
        <v>192181.79</v>
      </c>
      <c r="G205" s="24">
        <f t="shared" si="3"/>
        <v>34.474381439243409</v>
      </c>
      <c r="H205" s="1"/>
      <c r="I205" s="1"/>
    </row>
    <row r="206" spans="1:9" ht="37.5" x14ac:dyDescent="0.3">
      <c r="A206" s="25" t="s">
        <v>378</v>
      </c>
      <c r="B206" s="12" t="s">
        <v>343</v>
      </c>
      <c r="C206" s="12" t="s">
        <v>868</v>
      </c>
      <c r="D206" s="12" t="s">
        <v>31</v>
      </c>
      <c r="E206" s="26">
        <v>557462.62</v>
      </c>
      <c r="F206" s="26">
        <v>192181.79</v>
      </c>
      <c r="G206" s="24">
        <f t="shared" si="3"/>
        <v>34.474381439243409</v>
      </c>
      <c r="H206" s="1"/>
      <c r="I206" s="1"/>
    </row>
    <row r="207" spans="1:9" ht="75" x14ac:dyDescent="0.3">
      <c r="A207" s="25" t="s">
        <v>1086</v>
      </c>
      <c r="B207" s="12" t="s">
        <v>343</v>
      </c>
      <c r="C207" s="12" t="s">
        <v>869</v>
      </c>
      <c r="D207" s="12" t="s">
        <v>317</v>
      </c>
      <c r="E207" s="26">
        <v>53676101.109999999</v>
      </c>
      <c r="F207" s="26">
        <v>53270854.869999997</v>
      </c>
      <c r="G207" s="24">
        <f t="shared" si="3"/>
        <v>99.245015506678627</v>
      </c>
      <c r="H207" s="1"/>
      <c r="I207" s="1"/>
    </row>
    <row r="208" spans="1:9" ht="18.75" x14ac:dyDescent="0.3">
      <c r="A208" s="25" t="s">
        <v>402</v>
      </c>
      <c r="B208" s="12" t="s">
        <v>343</v>
      </c>
      <c r="C208" s="12" t="s">
        <v>869</v>
      </c>
      <c r="D208" s="12" t="s">
        <v>96</v>
      </c>
      <c r="E208" s="26">
        <v>53676101.109999999</v>
      </c>
      <c r="F208" s="26">
        <v>53270854.869999997</v>
      </c>
      <c r="G208" s="24">
        <f t="shared" si="3"/>
        <v>99.245015506678627</v>
      </c>
      <c r="H208" s="1"/>
      <c r="I208" s="1"/>
    </row>
    <row r="209" spans="1:9" ht="18.75" x14ac:dyDescent="0.3">
      <c r="A209" s="25" t="s">
        <v>424</v>
      </c>
      <c r="B209" s="12" t="s">
        <v>343</v>
      </c>
      <c r="C209" s="12" t="s">
        <v>869</v>
      </c>
      <c r="D209" s="12" t="s">
        <v>102</v>
      </c>
      <c r="E209" s="26">
        <v>53676101.109999999</v>
      </c>
      <c r="F209" s="26">
        <v>53270854.869999997</v>
      </c>
      <c r="G209" s="24">
        <f t="shared" si="3"/>
        <v>99.245015506678627</v>
      </c>
      <c r="H209" s="1"/>
      <c r="I209" s="1"/>
    </row>
    <row r="210" spans="1:9" ht="56.25" x14ac:dyDescent="0.3">
      <c r="A210" s="25" t="s">
        <v>425</v>
      </c>
      <c r="B210" s="12" t="s">
        <v>343</v>
      </c>
      <c r="C210" s="12" t="s">
        <v>870</v>
      </c>
      <c r="D210" s="12" t="s">
        <v>317</v>
      </c>
      <c r="E210" s="26">
        <v>31460539.02</v>
      </c>
      <c r="F210" s="26">
        <v>31460538.98</v>
      </c>
      <c r="G210" s="24">
        <f t="shared" si="3"/>
        <v>99.999999872856606</v>
      </c>
      <c r="H210" s="1"/>
      <c r="I210" s="1"/>
    </row>
    <row r="211" spans="1:9" ht="37.5" x14ac:dyDescent="0.3">
      <c r="A211" s="25" t="s">
        <v>377</v>
      </c>
      <c r="B211" s="12" t="s">
        <v>343</v>
      </c>
      <c r="C211" s="12" t="s">
        <v>870</v>
      </c>
      <c r="D211" s="12" t="s">
        <v>29</v>
      </c>
      <c r="E211" s="26">
        <v>2890282.61</v>
      </c>
      <c r="F211" s="26">
        <v>2890282.61</v>
      </c>
      <c r="G211" s="24">
        <f t="shared" si="3"/>
        <v>100</v>
      </c>
      <c r="H211" s="1"/>
      <c r="I211" s="1"/>
    </row>
    <row r="212" spans="1:9" ht="37.5" x14ac:dyDescent="0.3">
      <c r="A212" s="25" t="s">
        <v>378</v>
      </c>
      <c r="B212" s="12" t="s">
        <v>343</v>
      </c>
      <c r="C212" s="12" t="s">
        <v>870</v>
      </c>
      <c r="D212" s="12" t="s">
        <v>31</v>
      </c>
      <c r="E212" s="26">
        <v>2890282.61</v>
      </c>
      <c r="F212" s="26">
        <v>2890282.61</v>
      </c>
      <c r="G212" s="24">
        <f t="shared" si="3"/>
        <v>100</v>
      </c>
      <c r="H212" s="1"/>
      <c r="I212" s="1"/>
    </row>
    <row r="213" spans="1:9" ht="18.75" x14ac:dyDescent="0.3">
      <c r="A213" s="25" t="s">
        <v>402</v>
      </c>
      <c r="B213" s="12" t="s">
        <v>343</v>
      </c>
      <c r="C213" s="12" t="s">
        <v>870</v>
      </c>
      <c r="D213" s="12" t="s">
        <v>96</v>
      </c>
      <c r="E213" s="26">
        <v>28570256.41</v>
      </c>
      <c r="F213" s="26">
        <v>28570256.370000001</v>
      </c>
      <c r="G213" s="24">
        <f t="shared" si="3"/>
        <v>99.999999859994261</v>
      </c>
      <c r="H213" s="1"/>
      <c r="I213" s="1"/>
    </row>
    <row r="214" spans="1:9" ht="18.75" x14ac:dyDescent="0.3">
      <c r="A214" s="25" t="s">
        <v>424</v>
      </c>
      <c r="B214" s="12" t="s">
        <v>343</v>
      </c>
      <c r="C214" s="12" t="s">
        <v>870</v>
      </c>
      <c r="D214" s="12" t="s">
        <v>102</v>
      </c>
      <c r="E214" s="26">
        <v>28570256.41</v>
      </c>
      <c r="F214" s="26">
        <v>28570256.370000001</v>
      </c>
      <c r="G214" s="24">
        <f t="shared" si="3"/>
        <v>99.999999859994261</v>
      </c>
      <c r="H214" s="1"/>
      <c r="I214" s="1"/>
    </row>
    <row r="215" spans="1:9" ht="37.5" x14ac:dyDescent="0.3">
      <c r="A215" s="25" t="s">
        <v>379</v>
      </c>
      <c r="B215" s="12" t="s">
        <v>343</v>
      </c>
      <c r="C215" s="12" t="s">
        <v>345</v>
      </c>
      <c r="D215" s="12" t="s">
        <v>317</v>
      </c>
      <c r="E215" s="26">
        <v>10320</v>
      </c>
      <c r="F215" s="26">
        <v>0</v>
      </c>
      <c r="G215" s="24">
        <f t="shared" si="3"/>
        <v>0</v>
      </c>
      <c r="H215" s="1"/>
      <c r="I215" s="1"/>
    </row>
    <row r="216" spans="1:9" ht="18.75" x14ac:dyDescent="0.3">
      <c r="A216" s="25" t="s">
        <v>380</v>
      </c>
      <c r="B216" s="12" t="s">
        <v>343</v>
      </c>
      <c r="C216" s="12" t="s">
        <v>345</v>
      </c>
      <c r="D216" s="12" t="s">
        <v>33</v>
      </c>
      <c r="E216" s="26">
        <v>10320</v>
      </c>
      <c r="F216" s="26">
        <v>0</v>
      </c>
      <c r="G216" s="24">
        <f t="shared" si="3"/>
        <v>0</v>
      </c>
      <c r="H216" s="1"/>
      <c r="I216" s="1"/>
    </row>
    <row r="217" spans="1:9" ht="18.75" x14ac:dyDescent="0.3">
      <c r="A217" s="25" t="s">
        <v>381</v>
      </c>
      <c r="B217" s="12" t="s">
        <v>343</v>
      </c>
      <c r="C217" s="12" t="s">
        <v>345</v>
      </c>
      <c r="D217" s="12" t="s">
        <v>278</v>
      </c>
      <c r="E217" s="26">
        <v>10320</v>
      </c>
      <c r="F217" s="26">
        <v>0</v>
      </c>
      <c r="G217" s="24">
        <f t="shared" si="3"/>
        <v>0</v>
      </c>
      <c r="H217" s="1"/>
      <c r="I217" s="1"/>
    </row>
    <row r="218" spans="1:9" ht="18.75" x14ac:dyDescent="0.3">
      <c r="A218" s="25" t="s">
        <v>426</v>
      </c>
      <c r="B218" s="12" t="s">
        <v>308</v>
      </c>
      <c r="C218" s="12" t="s">
        <v>360</v>
      </c>
      <c r="D218" s="12" t="s">
        <v>317</v>
      </c>
      <c r="E218" s="26">
        <v>6709940.2199999997</v>
      </c>
      <c r="F218" s="26">
        <v>6527828.3200000003</v>
      </c>
      <c r="G218" s="24">
        <f t="shared" si="3"/>
        <v>97.285938562355796</v>
      </c>
      <c r="H218" s="1"/>
      <c r="I218" s="1"/>
    </row>
    <row r="219" spans="1:9" ht="18.75" x14ac:dyDescent="0.3">
      <c r="A219" s="25" t="s">
        <v>871</v>
      </c>
      <c r="B219" s="12" t="s">
        <v>308</v>
      </c>
      <c r="C219" s="12" t="s">
        <v>1087</v>
      </c>
      <c r="D219" s="12" t="s">
        <v>317</v>
      </c>
      <c r="E219" s="26">
        <v>2138203</v>
      </c>
      <c r="F219" s="26">
        <v>2138203</v>
      </c>
      <c r="G219" s="24">
        <f t="shared" si="3"/>
        <v>100</v>
      </c>
      <c r="H219" s="1"/>
      <c r="I219" s="1"/>
    </row>
    <row r="220" spans="1:9" ht="37.5" x14ac:dyDescent="0.3">
      <c r="A220" s="25" t="s">
        <v>377</v>
      </c>
      <c r="B220" s="12" t="s">
        <v>308</v>
      </c>
      <c r="C220" s="12" t="s">
        <v>1087</v>
      </c>
      <c r="D220" s="12" t="s">
        <v>29</v>
      </c>
      <c r="E220" s="26">
        <v>2138203</v>
      </c>
      <c r="F220" s="26">
        <v>2138203</v>
      </c>
      <c r="G220" s="24">
        <f t="shared" si="3"/>
        <v>100</v>
      </c>
      <c r="H220" s="1"/>
      <c r="I220" s="1"/>
    </row>
    <row r="221" spans="1:9" ht="37.5" x14ac:dyDescent="0.3">
      <c r="A221" s="25" t="s">
        <v>378</v>
      </c>
      <c r="B221" s="12" t="s">
        <v>308</v>
      </c>
      <c r="C221" s="12" t="s">
        <v>1087</v>
      </c>
      <c r="D221" s="12" t="s">
        <v>31</v>
      </c>
      <c r="E221" s="26">
        <v>2138203</v>
      </c>
      <c r="F221" s="26">
        <v>2138203</v>
      </c>
      <c r="G221" s="24">
        <f t="shared" si="3"/>
        <v>100</v>
      </c>
      <c r="H221" s="1"/>
      <c r="I221" s="1"/>
    </row>
    <row r="222" spans="1:9" ht="37.5" x14ac:dyDescent="0.3">
      <c r="A222" s="25" t="s">
        <v>427</v>
      </c>
      <c r="B222" s="12" t="s">
        <v>308</v>
      </c>
      <c r="C222" s="12" t="s">
        <v>872</v>
      </c>
      <c r="D222" s="12" t="s">
        <v>317</v>
      </c>
      <c r="E222" s="26">
        <v>397500</v>
      </c>
      <c r="F222" s="26">
        <v>397500</v>
      </c>
      <c r="G222" s="24">
        <f t="shared" si="3"/>
        <v>100</v>
      </c>
      <c r="H222" s="1"/>
      <c r="I222" s="1"/>
    </row>
    <row r="223" spans="1:9" ht="56.25" x14ac:dyDescent="0.3">
      <c r="A223" s="25" t="s">
        <v>395</v>
      </c>
      <c r="B223" s="12" t="s">
        <v>308</v>
      </c>
      <c r="C223" s="12" t="s">
        <v>872</v>
      </c>
      <c r="D223" s="12" t="s">
        <v>57</v>
      </c>
      <c r="E223" s="26">
        <v>397500</v>
      </c>
      <c r="F223" s="26">
        <v>397500</v>
      </c>
      <c r="G223" s="24">
        <f t="shared" si="3"/>
        <v>100</v>
      </c>
      <c r="H223" s="1"/>
      <c r="I223" s="1"/>
    </row>
    <row r="224" spans="1:9" ht="18.75" x14ac:dyDescent="0.3">
      <c r="A224" s="25" t="s">
        <v>396</v>
      </c>
      <c r="B224" s="12" t="s">
        <v>308</v>
      </c>
      <c r="C224" s="12" t="s">
        <v>872</v>
      </c>
      <c r="D224" s="12" t="s">
        <v>59</v>
      </c>
      <c r="E224" s="26">
        <v>397500</v>
      </c>
      <c r="F224" s="26">
        <v>397500</v>
      </c>
      <c r="G224" s="24">
        <f t="shared" si="3"/>
        <v>100</v>
      </c>
      <c r="H224" s="1"/>
      <c r="I224" s="1"/>
    </row>
    <row r="225" spans="1:9" ht="18.75" x14ac:dyDescent="0.3">
      <c r="A225" s="25" t="s">
        <v>428</v>
      </c>
      <c r="B225" s="12" t="s">
        <v>308</v>
      </c>
      <c r="C225" s="12" t="s">
        <v>873</v>
      </c>
      <c r="D225" s="12" t="s">
        <v>317</v>
      </c>
      <c r="E225" s="26">
        <v>20000</v>
      </c>
      <c r="F225" s="26">
        <v>20000</v>
      </c>
      <c r="G225" s="24">
        <f t="shared" si="3"/>
        <v>100</v>
      </c>
      <c r="H225" s="1"/>
      <c r="I225" s="1"/>
    </row>
    <row r="226" spans="1:9" ht="37.5" x14ac:dyDescent="0.3">
      <c r="A226" s="25" t="s">
        <v>377</v>
      </c>
      <c r="B226" s="12" t="s">
        <v>308</v>
      </c>
      <c r="C226" s="12" t="s">
        <v>873</v>
      </c>
      <c r="D226" s="12" t="s">
        <v>29</v>
      </c>
      <c r="E226" s="26">
        <v>20000</v>
      </c>
      <c r="F226" s="26">
        <v>20000</v>
      </c>
      <c r="G226" s="24">
        <f t="shared" si="3"/>
        <v>100</v>
      </c>
      <c r="H226" s="1"/>
      <c r="I226" s="1"/>
    </row>
    <row r="227" spans="1:9" ht="37.5" x14ac:dyDescent="0.3">
      <c r="A227" s="25" t="s">
        <v>378</v>
      </c>
      <c r="B227" s="12" t="s">
        <v>308</v>
      </c>
      <c r="C227" s="12" t="s">
        <v>873</v>
      </c>
      <c r="D227" s="12" t="s">
        <v>31</v>
      </c>
      <c r="E227" s="26">
        <v>20000</v>
      </c>
      <c r="F227" s="26">
        <v>20000</v>
      </c>
      <c r="G227" s="24">
        <f t="shared" si="3"/>
        <v>100</v>
      </c>
      <c r="H227" s="1"/>
      <c r="I227" s="1"/>
    </row>
    <row r="228" spans="1:9" ht="18.75" x14ac:dyDescent="0.3">
      <c r="A228" s="25" t="s">
        <v>1088</v>
      </c>
      <c r="B228" s="12" t="s">
        <v>308</v>
      </c>
      <c r="C228" s="12" t="s">
        <v>1089</v>
      </c>
      <c r="D228" s="12" t="s">
        <v>317</v>
      </c>
      <c r="E228" s="26">
        <v>18000</v>
      </c>
      <c r="F228" s="26">
        <v>18000</v>
      </c>
      <c r="G228" s="24">
        <f t="shared" si="3"/>
        <v>100</v>
      </c>
      <c r="H228" s="1"/>
      <c r="I228" s="1"/>
    </row>
    <row r="229" spans="1:9" ht="37.5" x14ac:dyDescent="0.3">
      <c r="A229" s="25" t="s">
        <v>377</v>
      </c>
      <c r="B229" s="12" t="s">
        <v>308</v>
      </c>
      <c r="C229" s="12" t="s">
        <v>1089</v>
      </c>
      <c r="D229" s="12" t="s">
        <v>29</v>
      </c>
      <c r="E229" s="26">
        <v>18000</v>
      </c>
      <c r="F229" s="26">
        <v>18000</v>
      </c>
      <c r="G229" s="24">
        <f t="shared" si="3"/>
        <v>100</v>
      </c>
      <c r="H229" s="1"/>
      <c r="I229" s="1"/>
    </row>
    <row r="230" spans="1:9" ht="37.5" x14ac:dyDescent="0.3">
      <c r="A230" s="25" t="s">
        <v>378</v>
      </c>
      <c r="B230" s="12" t="s">
        <v>308</v>
      </c>
      <c r="C230" s="12" t="s">
        <v>1089</v>
      </c>
      <c r="D230" s="28" t="s">
        <v>31</v>
      </c>
      <c r="E230" s="26">
        <v>18000</v>
      </c>
      <c r="F230" s="26">
        <v>18000</v>
      </c>
      <c r="G230" s="24">
        <f t="shared" si="3"/>
        <v>100</v>
      </c>
      <c r="H230" s="1"/>
      <c r="I230" s="1"/>
    </row>
    <row r="231" spans="1:9" ht="18.75" x14ac:dyDescent="0.3">
      <c r="A231" s="25" t="s">
        <v>1088</v>
      </c>
      <c r="B231" s="12" t="s">
        <v>308</v>
      </c>
      <c r="C231" s="12" t="s">
        <v>1090</v>
      </c>
      <c r="D231" s="12" t="s">
        <v>317</v>
      </c>
      <c r="E231" s="26">
        <v>0</v>
      </c>
      <c r="F231" s="26">
        <v>0</v>
      </c>
      <c r="G231" s="24" t="e">
        <f t="shared" si="3"/>
        <v>#DIV/0!</v>
      </c>
      <c r="H231" s="1"/>
      <c r="I231" s="1"/>
    </row>
    <row r="232" spans="1:9" ht="37.5" x14ac:dyDescent="0.3">
      <c r="A232" s="25" t="s">
        <v>377</v>
      </c>
      <c r="B232" s="12" t="s">
        <v>308</v>
      </c>
      <c r="C232" s="12" t="s">
        <v>1090</v>
      </c>
      <c r="D232" s="12" t="s">
        <v>29</v>
      </c>
      <c r="E232" s="26">
        <v>0</v>
      </c>
      <c r="F232" s="26">
        <v>0</v>
      </c>
      <c r="G232" s="24" t="e">
        <f t="shared" si="3"/>
        <v>#DIV/0!</v>
      </c>
      <c r="H232" s="1"/>
      <c r="I232" s="1"/>
    </row>
    <row r="233" spans="1:9" ht="37.5" x14ac:dyDescent="0.3">
      <c r="A233" s="35" t="s">
        <v>378</v>
      </c>
      <c r="B233" s="12" t="s">
        <v>308</v>
      </c>
      <c r="C233" s="12" t="s">
        <v>1090</v>
      </c>
      <c r="D233" s="12" t="s">
        <v>31</v>
      </c>
      <c r="E233" s="26">
        <v>0</v>
      </c>
      <c r="F233" s="26">
        <v>0</v>
      </c>
      <c r="G233" s="24" t="e">
        <f t="shared" si="3"/>
        <v>#DIV/0!</v>
      </c>
      <c r="H233" s="1"/>
      <c r="I233" s="1"/>
    </row>
    <row r="234" spans="1:9" ht="37.5" x14ac:dyDescent="0.3">
      <c r="A234" s="25" t="s">
        <v>429</v>
      </c>
      <c r="B234" s="12" t="s">
        <v>308</v>
      </c>
      <c r="C234" s="12" t="s">
        <v>874</v>
      </c>
      <c r="D234" s="12" t="s">
        <v>317</v>
      </c>
      <c r="E234" s="26">
        <v>389685</v>
      </c>
      <c r="F234" s="26">
        <v>389685</v>
      </c>
      <c r="G234" s="24">
        <f t="shared" si="3"/>
        <v>100</v>
      </c>
      <c r="H234" s="1"/>
      <c r="I234" s="1"/>
    </row>
    <row r="235" spans="1:9" ht="37.5" x14ac:dyDescent="0.3">
      <c r="A235" s="25" t="s">
        <v>377</v>
      </c>
      <c r="B235" s="12" t="s">
        <v>308</v>
      </c>
      <c r="C235" s="12" t="s">
        <v>874</v>
      </c>
      <c r="D235" s="12" t="s">
        <v>29</v>
      </c>
      <c r="E235" s="26">
        <v>389685</v>
      </c>
      <c r="F235" s="26">
        <v>389685</v>
      </c>
      <c r="G235" s="24">
        <f t="shared" si="3"/>
        <v>100</v>
      </c>
      <c r="H235" s="1"/>
      <c r="I235" s="1"/>
    </row>
    <row r="236" spans="1:9" ht="37.5" x14ac:dyDescent="0.3">
      <c r="A236" s="25" t="s">
        <v>378</v>
      </c>
      <c r="B236" s="12" t="s">
        <v>308</v>
      </c>
      <c r="C236" s="12" t="s">
        <v>874</v>
      </c>
      <c r="D236" s="12" t="s">
        <v>31</v>
      </c>
      <c r="E236" s="26">
        <v>389685</v>
      </c>
      <c r="F236" s="26">
        <v>389685</v>
      </c>
      <c r="G236" s="24">
        <f t="shared" si="3"/>
        <v>100</v>
      </c>
      <c r="H236" s="1"/>
      <c r="I236" s="1"/>
    </row>
    <row r="237" spans="1:9" ht="37.5" x14ac:dyDescent="0.3">
      <c r="A237" s="25" t="s">
        <v>379</v>
      </c>
      <c r="B237" s="12" t="s">
        <v>308</v>
      </c>
      <c r="C237" s="12" t="s">
        <v>345</v>
      </c>
      <c r="D237" s="12" t="s">
        <v>317</v>
      </c>
      <c r="E237" s="26">
        <v>402634.9</v>
      </c>
      <c r="F237" s="26">
        <v>336054.22</v>
      </c>
      <c r="G237" s="24">
        <f t="shared" si="3"/>
        <v>83.46375835775784</v>
      </c>
      <c r="H237" s="1"/>
      <c r="I237" s="1"/>
    </row>
    <row r="238" spans="1:9" ht="18.75" x14ac:dyDescent="0.3">
      <c r="A238" s="25" t="s">
        <v>380</v>
      </c>
      <c r="B238" s="12" t="s">
        <v>308</v>
      </c>
      <c r="C238" s="12" t="s">
        <v>345</v>
      </c>
      <c r="D238" s="12" t="s">
        <v>33</v>
      </c>
      <c r="E238" s="26">
        <v>402634.9</v>
      </c>
      <c r="F238" s="26">
        <v>336054.22</v>
      </c>
      <c r="G238" s="24">
        <f t="shared" si="3"/>
        <v>83.46375835775784</v>
      </c>
      <c r="H238" s="1"/>
      <c r="I238" s="1"/>
    </row>
    <row r="239" spans="1:9" ht="18.75" x14ac:dyDescent="0.3">
      <c r="A239" s="25" t="s">
        <v>381</v>
      </c>
      <c r="B239" s="12" t="s">
        <v>308</v>
      </c>
      <c r="C239" s="12" t="s">
        <v>345</v>
      </c>
      <c r="D239" s="12" t="s">
        <v>278</v>
      </c>
      <c r="E239" s="26">
        <v>402634.9</v>
      </c>
      <c r="F239" s="26">
        <v>336054.22</v>
      </c>
      <c r="G239" s="24">
        <f t="shared" si="3"/>
        <v>83.46375835775784</v>
      </c>
      <c r="H239" s="1"/>
      <c r="I239" s="1"/>
    </row>
    <row r="240" spans="1:9" ht="37.5" x14ac:dyDescent="0.3">
      <c r="A240" s="25" t="s">
        <v>430</v>
      </c>
      <c r="B240" s="12" t="s">
        <v>308</v>
      </c>
      <c r="C240" s="12" t="s">
        <v>346</v>
      </c>
      <c r="D240" s="12" t="s">
        <v>317</v>
      </c>
      <c r="E240" s="26">
        <v>3343917.32</v>
      </c>
      <c r="F240" s="26">
        <v>3228386.1</v>
      </c>
      <c r="G240" s="24">
        <f t="shared" si="3"/>
        <v>96.545033595507689</v>
      </c>
      <c r="H240" s="1"/>
      <c r="I240" s="1"/>
    </row>
    <row r="241" spans="1:9" ht="37.5" x14ac:dyDescent="0.3">
      <c r="A241" s="25" t="s">
        <v>377</v>
      </c>
      <c r="B241" s="12" t="s">
        <v>308</v>
      </c>
      <c r="C241" s="12" t="s">
        <v>346</v>
      </c>
      <c r="D241" s="12" t="s">
        <v>29</v>
      </c>
      <c r="E241" s="26">
        <v>3293917.32</v>
      </c>
      <c r="F241" s="26">
        <v>3178386.1</v>
      </c>
      <c r="G241" s="24">
        <f t="shared" si="3"/>
        <v>96.492588951807704</v>
      </c>
      <c r="H241" s="1"/>
      <c r="I241" s="1"/>
    </row>
    <row r="242" spans="1:9" ht="37.5" x14ac:dyDescent="0.3">
      <c r="A242" s="25" t="s">
        <v>378</v>
      </c>
      <c r="B242" s="12" t="s">
        <v>308</v>
      </c>
      <c r="C242" s="12" t="s">
        <v>346</v>
      </c>
      <c r="D242" s="12" t="s">
        <v>31</v>
      </c>
      <c r="E242" s="26">
        <v>3293917.32</v>
      </c>
      <c r="F242" s="26">
        <v>3178386.1</v>
      </c>
      <c r="G242" s="24">
        <f t="shared" si="3"/>
        <v>96.492588951807704</v>
      </c>
      <c r="H242" s="1"/>
      <c r="I242" s="1"/>
    </row>
    <row r="243" spans="1:9" ht="18.75" x14ac:dyDescent="0.3">
      <c r="A243" s="25" t="s">
        <v>380</v>
      </c>
      <c r="B243" s="12" t="s">
        <v>308</v>
      </c>
      <c r="C243" s="12" t="s">
        <v>346</v>
      </c>
      <c r="D243" s="12" t="s">
        <v>33</v>
      </c>
      <c r="E243" s="26">
        <v>50000</v>
      </c>
      <c r="F243" s="26">
        <v>50000</v>
      </c>
      <c r="G243" s="24">
        <f t="shared" si="3"/>
        <v>100</v>
      </c>
      <c r="H243" s="1"/>
      <c r="I243" s="1"/>
    </row>
    <row r="244" spans="1:9" ht="18.75" x14ac:dyDescent="0.3">
      <c r="A244" s="25" t="s">
        <v>384</v>
      </c>
      <c r="B244" s="12" t="s">
        <v>308</v>
      </c>
      <c r="C244" s="12" t="s">
        <v>346</v>
      </c>
      <c r="D244" s="12" t="s">
        <v>35</v>
      </c>
      <c r="E244" s="26">
        <v>50000</v>
      </c>
      <c r="F244" s="26">
        <v>50000</v>
      </c>
      <c r="G244" s="24">
        <f t="shared" si="3"/>
        <v>100</v>
      </c>
      <c r="H244" s="1"/>
      <c r="I244" s="1"/>
    </row>
    <row r="245" spans="1:9" ht="18.75" x14ac:dyDescent="0.3">
      <c r="A245" s="21" t="s">
        <v>431</v>
      </c>
      <c r="B245" s="22" t="s">
        <v>323</v>
      </c>
      <c r="C245" s="22" t="s">
        <v>360</v>
      </c>
      <c r="D245" s="22" t="s">
        <v>317</v>
      </c>
      <c r="E245" s="23">
        <v>67137291.459999993</v>
      </c>
      <c r="F245" s="23">
        <v>61749249.969999999</v>
      </c>
      <c r="G245" s="27">
        <f t="shared" si="3"/>
        <v>91.974592103987163</v>
      </c>
      <c r="H245" s="1"/>
      <c r="I245" s="1"/>
    </row>
    <row r="246" spans="1:9" ht="18.75" x14ac:dyDescent="0.3">
      <c r="A246" s="25" t="s">
        <v>432</v>
      </c>
      <c r="B246" s="12" t="s">
        <v>324</v>
      </c>
      <c r="C246" s="12" t="s">
        <v>360</v>
      </c>
      <c r="D246" s="12" t="s">
        <v>317</v>
      </c>
      <c r="E246" s="26">
        <v>8238354.8300000001</v>
      </c>
      <c r="F246" s="26">
        <v>8131786.29</v>
      </c>
      <c r="G246" s="24">
        <f t="shared" si="3"/>
        <v>98.706434206840299</v>
      </c>
      <c r="H246" s="1"/>
      <c r="I246" s="1"/>
    </row>
    <row r="247" spans="1:9" ht="131.25" x14ac:dyDescent="0.3">
      <c r="A247" s="25" t="s">
        <v>433</v>
      </c>
      <c r="B247" s="12" t="s">
        <v>324</v>
      </c>
      <c r="C247" s="12" t="s">
        <v>875</v>
      </c>
      <c r="D247" s="12" t="s">
        <v>317</v>
      </c>
      <c r="E247" s="26">
        <v>4849725.3</v>
      </c>
      <c r="F247" s="26">
        <v>4775284.03</v>
      </c>
      <c r="G247" s="24">
        <f t="shared" si="3"/>
        <v>98.4650415148256</v>
      </c>
      <c r="H247" s="1"/>
      <c r="I247" s="1"/>
    </row>
    <row r="248" spans="1:9" ht="18.75" x14ac:dyDescent="0.3">
      <c r="A248" s="25" t="s">
        <v>402</v>
      </c>
      <c r="B248" s="12" t="s">
        <v>324</v>
      </c>
      <c r="C248" s="12" t="s">
        <v>875</v>
      </c>
      <c r="D248" s="12" t="s">
        <v>96</v>
      </c>
      <c r="E248" s="26">
        <v>4849725.3</v>
      </c>
      <c r="F248" s="26">
        <v>4775284.03</v>
      </c>
      <c r="G248" s="24">
        <f t="shared" si="3"/>
        <v>98.4650415148256</v>
      </c>
      <c r="H248" s="1"/>
      <c r="I248" s="1"/>
    </row>
    <row r="249" spans="1:9" ht="18.75" x14ac:dyDescent="0.3">
      <c r="A249" s="25" t="s">
        <v>424</v>
      </c>
      <c r="B249" s="12" t="s">
        <v>324</v>
      </c>
      <c r="C249" s="12" t="s">
        <v>875</v>
      </c>
      <c r="D249" s="12" t="s">
        <v>102</v>
      </c>
      <c r="E249" s="26">
        <v>4849725.3</v>
      </c>
      <c r="F249" s="26">
        <v>4775284.03</v>
      </c>
      <c r="G249" s="24">
        <f t="shared" si="3"/>
        <v>98.4650415148256</v>
      </c>
      <c r="H249" s="1"/>
      <c r="I249" s="1"/>
    </row>
    <row r="250" spans="1:9" ht="75" x14ac:dyDescent="0.3">
      <c r="A250" s="25" t="s">
        <v>434</v>
      </c>
      <c r="B250" s="12" t="s">
        <v>324</v>
      </c>
      <c r="C250" s="12" t="s">
        <v>876</v>
      </c>
      <c r="D250" s="28" t="s">
        <v>317</v>
      </c>
      <c r="E250" s="26">
        <v>115000</v>
      </c>
      <c r="F250" s="26">
        <v>99982.35</v>
      </c>
      <c r="G250" s="24">
        <f t="shared" si="3"/>
        <v>86.941173913043485</v>
      </c>
      <c r="H250" s="1"/>
      <c r="I250" s="1"/>
    </row>
    <row r="251" spans="1:9" ht="37.5" x14ac:dyDescent="0.3">
      <c r="A251" s="25" t="s">
        <v>377</v>
      </c>
      <c r="B251" s="12" t="s">
        <v>324</v>
      </c>
      <c r="C251" s="12" t="s">
        <v>876</v>
      </c>
      <c r="D251" s="28" t="s">
        <v>29</v>
      </c>
      <c r="E251" s="26">
        <v>115000</v>
      </c>
      <c r="F251" s="26">
        <v>99982.35</v>
      </c>
      <c r="G251" s="24">
        <f t="shared" si="3"/>
        <v>86.941173913043485</v>
      </c>
      <c r="H251" s="1"/>
      <c r="I251" s="1"/>
    </row>
    <row r="252" spans="1:9" ht="37.5" x14ac:dyDescent="0.3">
      <c r="A252" s="25" t="s">
        <v>378</v>
      </c>
      <c r="B252" s="12" t="s">
        <v>324</v>
      </c>
      <c r="C252" s="12" t="s">
        <v>876</v>
      </c>
      <c r="D252" s="28" t="s">
        <v>31</v>
      </c>
      <c r="E252" s="26">
        <v>115000</v>
      </c>
      <c r="F252" s="26">
        <v>99982.35</v>
      </c>
      <c r="G252" s="24">
        <f t="shared" si="3"/>
        <v>86.941173913043485</v>
      </c>
      <c r="H252" s="1"/>
      <c r="I252" s="1"/>
    </row>
    <row r="253" spans="1:9" ht="37.5" x14ac:dyDescent="0.3">
      <c r="A253" s="25" t="s">
        <v>438</v>
      </c>
      <c r="B253" s="12" t="s">
        <v>324</v>
      </c>
      <c r="C253" s="12" t="s">
        <v>1091</v>
      </c>
      <c r="D253" s="28" t="s">
        <v>317</v>
      </c>
      <c r="E253" s="26">
        <v>3219519.53</v>
      </c>
      <c r="F253" s="26">
        <v>3208519.91</v>
      </c>
      <c r="G253" s="24">
        <f t="shared" si="3"/>
        <v>99.658345914739655</v>
      </c>
      <c r="H253" s="1"/>
      <c r="I253" s="1"/>
    </row>
    <row r="254" spans="1:9" ht="37.5" x14ac:dyDescent="0.3">
      <c r="A254" s="25" t="s">
        <v>419</v>
      </c>
      <c r="B254" s="12" t="s">
        <v>324</v>
      </c>
      <c r="C254" s="12" t="s">
        <v>1091</v>
      </c>
      <c r="D254" s="12" t="s">
        <v>89</v>
      </c>
      <c r="E254" s="26">
        <v>3219519.53</v>
      </c>
      <c r="F254" s="26">
        <v>3208519.91</v>
      </c>
      <c r="G254" s="24">
        <f t="shared" si="3"/>
        <v>99.658345914739655</v>
      </c>
      <c r="H254" s="1"/>
      <c r="I254" s="1"/>
    </row>
    <row r="255" spans="1:9" ht="18.75" x14ac:dyDescent="0.3">
      <c r="A255" s="25" t="s">
        <v>420</v>
      </c>
      <c r="B255" s="12" t="s">
        <v>324</v>
      </c>
      <c r="C255" s="12" t="s">
        <v>1091</v>
      </c>
      <c r="D255" s="12" t="s">
        <v>91</v>
      </c>
      <c r="E255" s="26">
        <v>3219519.53</v>
      </c>
      <c r="F255" s="26">
        <v>3208519.91</v>
      </c>
      <c r="G255" s="24">
        <f t="shared" si="3"/>
        <v>99.658345914739655</v>
      </c>
      <c r="H255" s="1"/>
      <c r="I255" s="1"/>
    </row>
    <row r="256" spans="1:9" ht="18.75" x14ac:dyDescent="0.3">
      <c r="A256" s="25" t="s">
        <v>435</v>
      </c>
      <c r="B256" s="12" t="s">
        <v>324</v>
      </c>
      <c r="C256" s="12" t="s">
        <v>347</v>
      </c>
      <c r="D256" s="12" t="s">
        <v>317</v>
      </c>
      <c r="E256" s="26">
        <v>48000</v>
      </c>
      <c r="F256" s="26">
        <v>48000</v>
      </c>
      <c r="G256" s="24">
        <f t="shared" si="3"/>
        <v>100</v>
      </c>
      <c r="H256" s="1"/>
      <c r="I256" s="1"/>
    </row>
    <row r="257" spans="1:9" ht="37.5" x14ac:dyDescent="0.3">
      <c r="A257" s="25" t="s">
        <v>377</v>
      </c>
      <c r="B257" s="12" t="s">
        <v>324</v>
      </c>
      <c r="C257" s="12" t="s">
        <v>347</v>
      </c>
      <c r="D257" s="12" t="s">
        <v>29</v>
      </c>
      <c r="E257" s="26">
        <v>48000</v>
      </c>
      <c r="F257" s="26">
        <v>48000</v>
      </c>
      <c r="G257" s="24">
        <f t="shared" si="3"/>
        <v>100</v>
      </c>
      <c r="H257" s="1"/>
      <c r="I257" s="1"/>
    </row>
    <row r="258" spans="1:9" ht="37.5" x14ac:dyDescent="0.3">
      <c r="A258" s="25" t="s">
        <v>378</v>
      </c>
      <c r="B258" s="12" t="s">
        <v>324</v>
      </c>
      <c r="C258" s="12" t="s">
        <v>347</v>
      </c>
      <c r="D258" s="12" t="s">
        <v>31</v>
      </c>
      <c r="E258" s="26">
        <v>48000</v>
      </c>
      <c r="F258" s="26">
        <v>48000</v>
      </c>
      <c r="G258" s="24">
        <f t="shared" si="3"/>
        <v>100</v>
      </c>
      <c r="H258" s="1"/>
      <c r="I258" s="1"/>
    </row>
    <row r="259" spans="1:9" ht="37.5" x14ac:dyDescent="0.3">
      <c r="A259" s="25" t="s">
        <v>379</v>
      </c>
      <c r="B259" s="12" t="s">
        <v>324</v>
      </c>
      <c r="C259" s="12" t="s">
        <v>345</v>
      </c>
      <c r="D259" s="12" t="s">
        <v>317</v>
      </c>
      <c r="E259" s="26">
        <v>6110</v>
      </c>
      <c r="F259" s="26">
        <v>0</v>
      </c>
      <c r="G259" s="24">
        <f t="shared" si="3"/>
        <v>0</v>
      </c>
      <c r="H259" s="1"/>
      <c r="I259" s="1"/>
    </row>
    <row r="260" spans="1:9" ht="18.75" x14ac:dyDescent="0.3">
      <c r="A260" s="25" t="s">
        <v>380</v>
      </c>
      <c r="B260" s="12" t="s">
        <v>324</v>
      </c>
      <c r="C260" s="12" t="s">
        <v>345</v>
      </c>
      <c r="D260" s="12" t="s">
        <v>33</v>
      </c>
      <c r="E260" s="26">
        <v>6110</v>
      </c>
      <c r="F260" s="26">
        <v>0</v>
      </c>
      <c r="G260" s="24">
        <f t="shared" si="3"/>
        <v>0</v>
      </c>
      <c r="H260" s="1"/>
      <c r="I260" s="1"/>
    </row>
    <row r="261" spans="1:9" ht="18.75" x14ac:dyDescent="0.3">
      <c r="A261" s="25" t="s">
        <v>381</v>
      </c>
      <c r="B261" s="12" t="s">
        <v>324</v>
      </c>
      <c r="C261" s="12" t="s">
        <v>345</v>
      </c>
      <c r="D261" s="12" t="s">
        <v>278</v>
      </c>
      <c r="E261" s="26">
        <v>6110</v>
      </c>
      <c r="F261" s="26">
        <v>0</v>
      </c>
      <c r="G261" s="24">
        <f t="shared" si="3"/>
        <v>0</v>
      </c>
      <c r="H261" s="1"/>
      <c r="I261" s="1"/>
    </row>
    <row r="262" spans="1:9" ht="18.75" customHeight="1" x14ac:dyDescent="0.3">
      <c r="A262" s="25" t="s">
        <v>436</v>
      </c>
      <c r="B262" s="12" t="s">
        <v>348</v>
      </c>
      <c r="C262" s="12" t="s">
        <v>360</v>
      </c>
      <c r="D262" s="12" t="s">
        <v>317</v>
      </c>
      <c r="E262" s="26">
        <v>32855899.829999998</v>
      </c>
      <c r="F262" s="26">
        <v>29423252.48</v>
      </c>
      <c r="G262" s="24">
        <f t="shared" si="3"/>
        <v>89.55241716781191</v>
      </c>
      <c r="H262" s="1"/>
      <c r="I262" s="1"/>
    </row>
    <row r="263" spans="1:9" ht="56.25" x14ac:dyDescent="0.3">
      <c r="A263" s="25" t="s">
        <v>393</v>
      </c>
      <c r="B263" s="12" t="s">
        <v>348</v>
      </c>
      <c r="C263" s="12" t="s">
        <v>852</v>
      </c>
      <c r="D263" s="12" t="s">
        <v>317</v>
      </c>
      <c r="E263" s="26">
        <v>641883.43999999994</v>
      </c>
      <c r="F263" s="26">
        <v>592796.94999999995</v>
      </c>
      <c r="G263" s="24">
        <f t="shared" si="3"/>
        <v>92.352740865226252</v>
      </c>
      <c r="H263" s="1"/>
      <c r="I263" s="1"/>
    </row>
    <row r="264" spans="1:9" ht="37.5" x14ac:dyDescent="0.3">
      <c r="A264" s="25" t="s">
        <v>377</v>
      </c>
      <c r="B264" s="12" t="s">
        <v>348</v>
      </c>
      <c r="C264" s="12" t="s">
        <v>852</v>
      </c>
      <c r="D264" s="12" t="s">
        <v>29</v>
      </c>
      <c r="E264" s="26">
        <v>641883.43999999994</v>
      </c>
      <c r="F264" s="26">
        <v>592796.94999999995</v>
      </c>
      <c r="G264" s="24">
        <f t="shared" si="3"/>
        <v>92.352740865226252</v>
      </c>
      <c r="H264" s="1"/>
      <c r="I264" s="1"/>
    </row>
    <row r="265" spans="1:9" ht="37.5" x14ac:dyDescent="0.3">
      <c r="A265" s="25" t="s">
        <v>378</v>
      </c>
      <c r="B265" s="12" t="s">
        <v>348</v>
      </c>
      <c r="C265" s="12" t="s">
        <v>852</v>
      </c>
      <c r="D265" s="12" t="s">
        <v>31</v>
      </c>
      <c r="E265" s="26">
        <v>641883.43999999994</v>
      </c>
      <c r="F265" s="26">
        <v>592796.94999999995</v>
      </c>
      <c r="G265" s="24">
        <f t="shared" si="3"/>
        <v>92.352740865226252</v>
      </c>
      <c r="H265" s="1"/>
      <c r="I265" s="1"/>
    </row>
    <row r="266" spans="1:9" ht="112.5" x14ac:dyDescent="0.3">
      <c r="A266" s="25" t="s">
        <v>437</v>
      </c>
      <c r="B266" s="12" t="s">
        <v>348</v>
      </c>
      <c r="C266" s="12" t="s">
        <v>877</v>
      </c>
      <c r="D266" s="12" t="s">
        <v>317</v>
      </c>
      <c r="E266" s="26">
        <v>8600084.0099999998</v>
      </c>
      <c r="F266" s="26">
        <v>8576896.2400000002</v>
      </c>
      <c r="G266" s="24">
        <f t="shared" si="3"/>
        <v>99.730377401278432</v>
      </c>
      <c r="H266" s="1"/>
      <c r="I266" s="1"/>
    </row>
    <row r="267" spans="1:9" ht="37.5" x14ac:dyDescent="0.3">
      <c r="A267" s="25" t="s">
        <v>377</v>
      </c>
      <c r="B267" s="12" t="s">
        <v>348</v>
      </c>
      <c r="C267" s="12" t="s">
        <v>877</v>
      </c>
      <c r="D267" s="12" t="s">
        <v>29</v>
      </c>
      <c r="E267" s="26">
        <v>5969826.6900000004</v>
      </c>
      <c r="F267" s="26">
        <v>5946638.9199999999</v>
      </c>
      <c r="G267" s="24">
        <f t="shared" si="3"/>
        <v>99.611583866599645</v>
      </c>
      <c r="H267" s="1"/>
      <c r="I267" s="1"/>
    </row>
    <row r="268" spans="1:9" ht="37.5" x14ac:dyDescent="0.3">
      <c r="A268" s="25" t="s">
        <v>378</v>
      </c>
      <c r="B268" s="12" t="s">
        <v>348</v>
      </c>
      <c r="C268" s="12" t="s">
        <v>877</v>
      </c>
      <c r="D268" s="12" t="s">
        <v>31</v>
      </c>
      <c r="E268" s="26">
        <v>5969826.6900000004</v>
      </c>
      <c r="F268" s="26">
        <v>5946638.9199999999</v>
      </c>
      <c r="G268" s="24">
        <f t="shared" ref="G268:G331" si="4">F268/E268*100</f>
        <v>99.611583866599645</v>
      </c>
      <c r="H268" s="1"/>
      <c r="I268" s="1"/>
    </row>
    <row r="269" spans="1:9" ht="18.75" x14ac:dyDescent="0.3">
      <c r="A269" s="25" t="s">
        <v>402</v>
      </c>
      <c r="B269" s="12" t="s">
        <v>348</v>
      </c>
      <c r="C269" s="12" t="s">
        <v>877</v>
      </c>
      <c r="D269" s="12" t="s">
        <v>96</v>
      </c>
      <c r="E269" s="26">
        <v>2630257.3199999998</v>
      </c>
      <c r="F269" s="26">
        <v>2630257.3199999998</v>
      </c>
      <c r="G269" s="24">
        <f t="shared" si="4"/>
        <v>100</v>
      </c>
      <c r="H269" s="1"/>
      <c r="I269" s="1"/>
    </row>
    <row r="270" spans="1:9" ht="18.75" x14ac:dyDescent="0.3">
      <c r="A270" s="25" t="s">
        <v>424</v>
      </c>
      <c r="B270" s="12" t="s">
        <v>348</v>
      </c>
      <c r="C270" s="12" t="s">
        <v>877</v>
      </c>
      <c r="D270" s="12" t="s">
        <v>102</v>
      </c>
      <c r="E270" s="26">
        <v>2630257.3199999998</v>
      </c>
      <c r="F270" s="26">
        <v>2630257.3199999998</v>
      </c>
      <c r="G270" s="24">
        <f t="shared" si="4"/>
        <v>100</v>
      </c>
      <c r="H270" s="1"/>
      <c r="I270" s="1"/>
    </row>
    <row r="271" spans="1:9" ht="37.5" x14ac:dyDescent="0.3">
      <c r="A271" s="25" t="s">
        <v>438</v>
      </c>
      <c r="B271" s="12" t="s">
        <v>348</v>
      </c>
      <c r="C271" s="12" t="s">
        <v>878</v>
      </c>
      <c r="D271" s="12" t="s">
        <v>317</v>
      </c>
      <c r="E271" s="26">
        <v>12080406.140000001</v>
      </c>
      <c r="F271" s="26">
        <v>8950130.8900000006</v>
      </c>
      <c r="G271" s="24">
        <f t="shared" si="4"/>
        <v>74.087996597770015</v>
      </c>
      <c r="H271" s="1"/>
      <c r="I271" s="1"/>
    </row>
    <row r="272" spans="1:9" ht="37.5" x14ac:dyDescent="0.3">
      <c r="A272" s="25" t="s">
        <v>419</v>
      </c>
      <c r="B272" s="12" t="s">
        <v>348</v>
      </c>
      <c r="C272" s="12" t="s">
        <v>878</v>
      </c>
      <c r="D272" s="12" t="s">
        <v>89</v>
      </c>
      <c r="E272" s="26">
        <v>12080406.140000001</v>
      </c>
      <c r="F272" s="26">
        <v>8950130.8900000006</v>
      </c>
      <c r="G272" s="24">
        <f t="shared" si="4"/>
        <v>74.087996597770015</v>
      </c>
      <c r="H272" s="1"/>
      <c r="I272" s="1"/>
    </row>
    <row r="273" spans="1:9" ht="18.75" x14ac:dyDescent="0.3">
      <c r="A273" s="25" t="s">
        <v>420</v>
      </c>
      <c r="B273" s="12" t="s">
        <v>348</v>
      </c>
      <c r="C273" s="12" t="s">
        <v>878</v>
      </c>
      <c r="D273" s="12" t="s">
        <v>91</v>
      </c>
      <c r="E273" s="26">
        <v>12080406.140000001</v>
      </c>
      <c r="F273" s="26">
        <v>8950130.8900000006</v>
      </c>
      <c r="G273" s="24">
        <f t="shared" si="4"/>
        <v>74.087996597770015</v>
      </c>
      <c r="H273" s="1"/>
      <c r="I273" s="1"/>
    </row>
    <row r="274" spans="1:9" ht="37.5" x14ac:dyDescent="0.3">
      <c r="A274" s="25" t="s">
        <v>879</v>
      </c>
      <c r="B274" s="12" t="s">
        <v>348</v>
      </c>
      <c r="C274" s="12" t="s">
        <v>880</v>
      </c>
      <c r="D274" s="12" t="s">
        <v>317</v>
      </c>
      <c r="E274" s="26">
        <v>0</v>
      </c>
      <c r="F274" s="26">
        <v>0</v>
      </c>
      <c r="G274" s="24" t="e">
        <f t="shared" si="4"/>
        <v>#DIV/0!</v>
      </c>
      <c r="H274" s="1"/>
      <c r="I274" s="1"/>
    </row>
    <row r="275" spans="1:9" ht="37.5" x14ac:dyDescent="0.3">
      <c r="A275" s="25" t="s">
        <v>419</v>
      </c>
      <c r="B275" s="12" t="s">
        <v>348</v>
      </c>
      <c r="C275" s="12" t="s">
        <v>880</v>
      </c>
      <c r="D275" s="12" t="s">
        <v>89</v>
      </c>
      <c r="E275" s="26">
        <v>0</v>
      </c>
      <c r="F275" s="26">
        <v>0</v>
      </c>
      <c r="G275" s="24" t="e">
        <f t="shared" si="4"/>
        <v>#DIV/0!</v>
      </c>
      <c r="H275" s="1"/>
      <c r="I275" s="1"/>
    </row>
    <row r="276" spans="1:9" ht="18.75" x14ac:dyDescent="0.3">
      <c r="A276" s="25" t="s">
        <v>420</v>
      </c>
      <c r="B276" s="12" t="s">
        <v>348</v>
      </c>
      <c r="C276" s="12" t="s">
        <v>880</v>
      </c>
      <c r="D276" s="12" t="s">
        <v>91</v>
      </c>
      <c r="E276" s="26">
        <v>0</v>
      </c>
      <c r="F276" s="26">
        <v>0</v>
      </c>
      <c r="G276" s="24" t="e">
        <f t="shared" si="4"/>
        <v>#DIV/0!</v>
      </c>
      <c r="H276" s="1"/>
      <c r="I276" s="1"/>
    </row>
    <row r="277" spans="1:9" ht="37.5" x14ac:dyDescent="0.3">
      <c r="A277" s="25" t="s">
        <v>438</v>
      </c>
      <c r="B277" s="28" t="s">
        <v>348</v>
      </c>
      <c r="C277" s="12" t="s">
        <v>881</v>
      </c>
      <c r="D277" s="12" t="s">
        <v>317</v>
      </c>
      <c r="E277" s="26">
        <v>519315</v>
      </c>
      <c r="F277" s="26">
        <v>439456.18</v>
      </c>
      <c r="G277" s="24">
        <f t="shared" si="4"/>
        <v>84.622277423143942</v>
      </c>
      <c r="H277" s="1"/>
      <c r="I277" s="1"/>
    </row>
    <row r="278" spans="1:9" ht="37.5" x14ac:dyDescent="0.3">
      <c r="A278" s="25" t="s">
        <v>419</v>
      </c>
      <c r="B278" s="28" t="s">
        <v>348</v>
      </c>
      <c r="C278" s="12" t="s">
        <v>881</v>
      </c>
      <c r="D278" s="12" t="s">
        <v>89</v>
      </c>
      <c r="E278" s="26">
        <v>519315</v>
      </c>
      <c r="F278" s="26">
        <v>439456.18</v>
      </c>
      <c r="G278" s="24">
        <f t="shared" si="4"/>
        <v>84.622277423143942</v>
      </c>
      <c r="H278" s="1"/>
      <c r="I278" s="1"/>
    </row>
    <row r="279" spans="1:9" ht="18.75" x14ac:dyDescent="0.3">
      <c r="A279" s="25" t="s">
        <v>420</v>
      </c>
      <c r="B279" s="28" t="s">
        <v>348</v>
      </c>
      <c r="C279" s="12" t="s">
        <v>881</v>
      </c>
      <c r="D279" s="12" t="s">
        <v>91</v>
      </c>
      <c r="E279" s="26">
        <v>519315</v>
      </c>
      <c r="F279" s="26">
        <v>439456.18</v>
      </c>
      <c r="G279" s="24">
        <f t="shared" si="4"/>
        <v>84.622277423143942</v>
      </c>
      <c r="H279" s="1"/>
      <c r="I279" s="1"/>
    </row>
    <row r="280" spans="1:9" ht="37.5" x14ac:dyDescent="0.3">
      <c r="A280" s="25" t="s">
        <v>879</v>
      </c>
      <c r="B280" s="28" t="s">
        <v>348</v>
      </c>
      <c r="C280" s="12" t="s">
        <v>1092</v>
      </c>
      <c r="D280" s="12" t="s">
        <v>317</v>
      </c>
      <c r="E280" s="26">
        <v>8122069.3899999997</v>
      </c>
      <c r="F280" s="26">
        <v>8122069.3899999997</v>
      </c>
      <c r="G280" s="24">
        <f t="shared" si="4"/>
        <v>100</v>
      </c>
      <c r="H280" s="1"/>
      <c r="I280" s="1"/>
    </row>
    <row r="281" spans="1:9" ht="37.5" x14ac:dyDescent="0.3">
      <c r="A281" s="25" t="s">
        <v>419</v>
      </c>
      <c r="B281" s="28" t="s">
        <v>348</v>
      </c>
      <c r="C281" s="12" t="s">
        <v>1092</v>
      </c>
      <c r="D281" s="12" t="s">
        <v>89</v>
      </c>
      <c r="E281" s="26">
        <v>8122069.3899999997</v>
      </c>
      <c r="F281" s="26">
        <v>8122069.3899999997</v>
      </c>
      <c r="G281" s="24">
        <f t="shared" si="4"/>
        <v>100</v>
      </c>
      <c r="H281" s="1"/>
      <c r="I281" s="1"/>
    </row>
    <row r="282" spans="1:9" ht="18.75" x14ac:dyDescent="0.3">
      <c r="A282" s="25" t="s">
        <v>420</v>
      </c>
      <c r="B282" s="28" t="s">
        <v>348</v>
      </c>
      <c r="C282" s="12" t="s">
        <v>1092</v>
      </c>
      <c r="D282" s="12" t="s">
        <v>91</v>
      </c>
      <c r="E282" s="26">
        <v>8122069.3899999997</v>
      </c>
      <c r="F282" s="26">
        <v>8122069.3899999997</v>
      </c>
      <c r="G282" s="24">
        <f t="shared" si="4"/>
        <v>100</v>
      </c>
      <c r="H282" s="1"/>
      <c r="I282" s="1"/>
    </row>
    <row r="283" spans="1:9" ht="18.75" x14ac:dyDescent="0.3">
      <c r="A283" s="25" t="s">
        <v>507</v>
      </c>
      <c r="B283" s="28" t="s">
        <v>348</v>
      </c>
      <c r="C283" s="12" t="s">
        <v>882</v>
      </c>
      <c r="D283" s="12" t="s">
        <v>317</v>
      </c>
      <c r="E283" s="26">
        <v>606593.41</v>
      </c>
      <c r="F283" s="26">
        <v>456354.39</v>
      </c>
      <c r="G283" s="24">
        <f t="shared" si="4"/>
        <v>75.232335610108265</v>
      </c>
      <c r="H283" s="1"/>
      <c r="I283" s="1"/>
    </row>
    <row r="284" spans="1:9" ht="37.5" x14ac:dyDescent="0.3">
      <c r="A284" s="25" t="s">
        <v>377</v>
      </c>
      <c r="B284" s="28" t="s">
        <v>348</v>
      </c>
      <c r="C284" s="12" t="s">
        <v>882</v>
      </c>
      <c r="D284" s="12" t="s">
        <v>29</v>
      </c>
      <c r="E284" s="26">
        <v>606593.41</v>
      </c>
      <c r="F284" s="26">
        <v>456354.39</v>
      </c>
      <c r="G284" s="24">
        <f t="shared" si="4"/>
        <v>75.232335610108265</v>
      </c>
      <c r="H284" s="1"/>
      <c r="I284" s="1"/>
    </row>
    <row r="285" spans="1:9" ht="37.5" x14ac:dyDescent="0.3">
      <c r="A285" s="25" t="s">
        <v>378</v>
      </c>
      <c r="B285" s="12" t="s">
        <v>348</v>
      </c>
      <c r="C285" s="12" t="s">
        <v>882</v>
      </c>
      <c r="D285" s="12" t="s">
        <v>31</v>
      </c>
      <c r="E285" s="26">
        <v>606593.41</v>
      </c>
      <c r="F285" s="26">
        <v>456354.39</v>
      </c>
      <c r="G285" s="24">
        <f t="shared" si="4"/>
        <v>75.232335610108265</v>
      </c>
      <c r="H285" s="1"/>
      <c r="I285" s="1"/>
    </row>
    <row r="286" spans="1:9" ht="37.5" x14ac:dyDescent="0.3">
      <c r="A286" s="25" t="s">
        <v>379</v>
      </c>
      <c r="B286" s="12" t="s">
        <v>348</v>
      </c>
      <c r="C286" s="12" t="s">
        <v>345</v>
      </c>
      <c r="D286" s="12" t="s">
        <v>317</v>
      </c>
      <c r="E286" s="26">
        <v>2285548.44</v>
      </c>
      <c r="F286" s="26">
        <v>2285548.44</v>
      </c>
      <c r="G286" s="24">
        <f t="shared" si="4"/>
        <v>100</v>
      </c>
      <c r="H286" s="1"/>
      <c r="I286" s="1"/>
    </row>
    <row r="287" spans="1:9" ht="18.75" x14ac:dyDescent="0.3">
      <c r="A287" s="25" t="s">
        <v>380</v>
      </c>
      <c r="B287" s="12" t="s">
        <v>348</v>
      </c>
      <c r="C287" s="12" t="s">
        <v>345</v>
      </c>
      <c r="D287" s="12" t="s">
        <v>33</v>
      </c>
      <c r="E287" s="26">
        <v>2285548.44</v>
      </c>
      <c r="F287" s="26">
        <v>2285548.44</v>
      </c>
      <c r="G287" s="24">
        <f t="shared" si="4"/>
        <v>100</v>
      </c>
      <c r="H287" s="1"/>
      <c r="I287" s="1"/>
    </row>
    <row r="288" spans="1:9" ht="18.75" x14ac:dyDescent="0.3">
      <c r="A288" s="25" t="s">
        <v>381</v>
      </c>
      <c r="B288" s="36" t="s">
        <v>348</v>
      </c>
      <c r="C288" s="36" t="s">
        <v>345</v>
      </c>
      <c r="D288" s="36" t="s">
        <v>278</v>
      </c>
      <c r="E288" s="26">
        <v>2285548.44</v>
      </c>
      <c r="F288" s="26">
        <v>2285548.44</v>
      </c>
      <c r="G288" s="24">
        <f t="shared" si="4"/>
        <v>100</v>
      </c>
      <c r="H288" s="1"/>
      <c r="I288" s="1"/>
    </row>
    <row r="289" spans="1:9" ht="37.5" x14ac:dyDescent="0.3">
      <c r="A289" s="35" t="s">
        <v>440</v>
      </c>
      <c r="B289" s="12" t="s">
        <v>349</v>
      </c>
      <c r="C289" s="12" t="s">
        <v>360</v>
      </c>
      <c r="D289" s="12" t="s">
        <v>317</v>
      </c>
      <c r="E289" s="26">
        <v>26043036.800000001</v>
      </c>
      <c r="F289" s="26">
        <v>24194211.199999999</v>
      </c>
      <c r="G289" s="24">
        <f t="shared" si="4"/>
        <v>92.900883202683943</v>
      </c>
      <c r="H289" s="1"/>
      <c r="I289" s="1"/>
    </row>
    <row r="290" spans="1:9" ht="37.5" x14ac:dyDescent="0.3">
      <c r="A290" s="35" t="s">
        <v>439</v>
      </c>
      <c r="B290" s="12" t="s">
        <v>349</v>
      </c>
      <c r="C290" s="12" t="s">
        <v>883</v>
      </c>
      <c r="D290" s="12" t="s">
        <v>317</v>
      </c>
      <c r="E290" s="26">
        <v>6217638.3499999996</v>
      </c>
      <c r="F290" s="26">
        <v>6217638.3499999996</v>
      </c>
      <c r="G290" s="24">
        <f t="shared" si="4"/>
        <v>100</v>
      </c>
      <c r="H290" s="1"/>
      <c r="I290" s="1"/>
    </row>
    <row r="291" spans="1:9" ht="37.5" x14ac:dyDescent="0.3">
      <c r="A291" s="25" t="s">
        <v>377</v>
      </c>
      <c r="B291" s="12" t="s">
        <v>349</v>
      </c>
      <c r="C291" s="12" t="s">
        <v>883</v>
      </c>
      <c r="D291" s="12" t="s">
        <v>29</v>
      </c>
      <c r="E291" s="26">
        <v>6217638.3499999996</v>
      </c>
      <c r="F291" s="26">
        <v>6217638.3499999996</v>
      </c>
      <c r="G291" s="24">
        <f t="shared" si="4"/>
        <v>100</v>
      </c>
      <c r="H291" s="1"/>
      <c r="I291" s="1"/>
    </row>
    <row r="292" spans="1:9" ht="37.5" x14ac:dyDescent="0.3">
      <c r="A292" s="25" t="s">
        <v>378</v>
      </c>
      <c r="B292" s="12" t="s">
        <v>349</v>
      </c>
      <c r="C292" s="12" t="s">
        <v>883</v>
      </c>
      <c r="D292" s="12" t="s">
        <v>31</v>
      </c>
      <c r="E292" s="26">
        <v>6217638.3499999996</v>
      </c>
      <c r="F292" s="26">
        <v>6217638.3499999996</v>
      </c>
      <c r="G292" s="24">
        <f t="shared" si="4"/>
        <v>100</v>
      </c>
      <c r="H292" s="1"/>
      <c r="I292" s="1"/>
    </row>
    <row r="293" spans="1:9" ht="37.5" x14ac:dyDescent="0.3">
      <c r="A293" s="25" t="s">
        <v>441</v>
      </c>
      <c r="B293" s="12" t="s">
        <v>349</v>
      </c>
      <c r="C293" s="12" t="s">
        <v>350</v>
      </c>
      <c r="D293" s="12" t="s">
        <v>317</v>
      </c>
      <c r="E293" s="26">
        <v>19825398.449999999</v>
      </c>
      <c r="F293" s="26">
        <v>17976572.850000001</v>
      </c>
      <c r="G293" s="24">
        <f t="shared" si="4"/>
        <v>90.674459307020911</v>
      </c>
      <c r="H293" s="1"/>
      <c r="I293" s="1"/>
    </row>
    <row r="294" spans="1:9" ht="18.75" x14ac:dyDescent="0.3">
      <c r="A294" s="25" t="s">
        <v>380</v>
      </c>
      <c r="B294" s="12" t="s">
        <v>349</v>
      </c>
      <c r="C294" s="12" t="s">
        <v>350</v>
      </c>
      <c r="D294" s="12" t="s">
        <v>33</v>
      </c>
      <c r="E294" s="26">
        <v>19825398.449999999</v>
      </c>
      <c r="F294" s="26">
        <v>17976572.850000001</v>
      </c>
      <c r="G294" s="24">
        <f t="shared" si="4"/>
        <v>90.674459307020911</v>
      </c>
      <c r="H294" s="1"/>
      <c r="I294" s="1"/>
    </row>
    <row r="295" spans="1:9" ht="75" x14ac:dyDescent="0.3">
      <c r="A295" s="25" t="s">
        <v>411</v>
      </c>
      <c r="B295" s="12" t="s">
        <v>349</v>
      </c>
      <c r="C295" s="12" t="s">
        <v>350</v>
      </c>
      <c r="D295" s="12" t="s">
        <v>64</v>
      </c>
      <c r="E295" s="26">
        <v>19825398.449999999</v>
      </c>
      <c r="F295" s="26">
        <v>17976572.850000001</v>
      </c>
      <c r="G295" s="24">
        <f t="shared" si="4"/>
        <v>90.674459307020911</v>
      </c>
      <c r="H295" s="1"/>
      <c r="I295" s="1"/>
    </row>
    <row r="296" spans="1:9" ht="18.75" x14ac:dyDescent="0.3">
      <c r="A296" s="21" t="s">
        <v>442</v>
      </c>
      <c r="B296" s="22" t="s">
        <v>351</v>
      </c>
      <c r="C296" s="22" t="s">
        <v>360</v>
      </c>
      <c r="D296" s="22" t="s">
        <v>317</v>
      </c>
      <c r="E296" s="23">
        <v>1882565.35</v>
      </c>
      <c r="F296" s="23">
        <v>1047054.1</v>
      </c>
      <c r="G296" s="27">
        <f t="shared" si="4"/>
        <v>55.618472952346643</v>
      </c>
      <c r="H296" s="1"/>
      <c r="I296" s="1"/>
    </row>
    <row r="297" spans="1:9" ht="18.75" x14ac:dyDescent="0.3">
      <c r="A297" s="25" t="s">
        <v>966</v>
      </c>
      <c r="B297" s="12" t="s">
        <v>884</v>
      </c>
      <c r="C297" s="12" t="s">
        <v>360</v>
      </c>
      <c r="D297" s="12" t="s">
        <v>317</v>
      </c>
      <c r="E297" s="26">
        <v>420474.74</v>
      </c>
      <c r="F297" s="26">
        <v>329055.8</v>
      </c>
      <c r="G297" s="24">
        <f t="shared" si="4"/>
        <v>78.258161239364824</v>
      </c>
      <c r="H297" s="1"/>
      <c r="I297" s="1"/>
    </row>
    <row r="298" spans="1:9" ht="18.75" x14ac:dyDescent="0.3">
      <c r="A298" s="25" t="s">
        <v>508</v>
      </c>
      <c r="B298" s="12" t="s">
        <v>884</v>
      </c>
      <c r="C298" s="12" t="s">
        <v>885</v>
      </c>
      <c r="D298" s="12" t="s">
        <v>317</v>
      </c>
      <c r="E298" s="26">
        <v>420474.74</v>
      </c>
      <c r="F298" s="26">
        <v>329055.8</v>
      </c>
      <c r="G298" s="24">
        <f t="shared" si="4"/>
        <v>78.258161239364824</v>
      </c>
      <c r="H298" s="1"/>
      <c r="I298" s="1"/>
    </row>
    <row r="299" spans="1:9" ht="37.5" x14ac:dyDescent="0.3">
      <c r="A299" s="25" t="s">
        <v>377</v>
      </c>
      <c r="B299" s="12" t="s">
        <v>884</v>
      </c>
      <c r="C299" s="12" t="s">
        <v>885</v>
      </c>
      <c r="D299" s="12" t="s">
        <v>29</v>
      </c>
      <c r="E299" s="26">
        <v>420474.74</v>
      </c>
      <c r="F299" s="26">
        <v>329055.8</v>
      </c>
      <c r="G299" s="24">
        <f t="shared" si="4"/>
        <v>78.258161239364824</v>
      </c>
      <c r="H299" s="1"/>
      <c r="I299" s="1"/>
    </row>
    <row r="300" spans="1:9" ht="37.5" x14ac:dyDescent="0.3">
      <c r="A300" s="25" t="s">
        <v>378</v>
      </c>
      <c r="B300" s="12" t="s">
        <v>884</v>
      </c>
      <c r="C300" s="12" t="s">
        <v>885</v>
      </c>
      <c r="D300" s="12" t="s">
        <v>31</v>
      </c>
      <c r="E300" s="26">
        <v>420474.74</v>
      </c>
      <c r="F300" s="26">
        <v>329055.8</v>
      </c>
      <c r="G300" s="24">
        <f t="shared" si="4"/>
        <v>78.258161239364824</v>
      </c>
      <c r="H300" s="1"/>
      <c r="I300" s="1"/>
    </row>
    <row r="301" spans="1:9" ht="37.5" x14ac:dyDescent="0.3">
      <c r="A301" s="25" t="s">
        <v>443</v>
      </c>
      <c r="B301" s="12" t="s">
        <v>352</v>
      </c>
      <c r="C301" s="12" t="s">
        <v>360</v>
      </c>
      <c r="D301" s="12" t="s">
        <v>317</v>
      </c>
      <c r="E301" s="26">
        <v>1462090.61</v>
      </c>
      <c r="F301" s="26">
        <v>717998.3</v>
      </c>
      <c r="G301" s="24">
        <f t="shared" si="4"/>
        <v>49.107647302378886</v>
      </c>
      <c r="H301" s="1"/>
      <c r="I301" s="1"/>
    </row>
    <row r="302" spans="1:9" ht="18.75" x14ac:dyDescent="0.3">
      <c r="A302" s="35" t="s">
        <v>508</v>
      </c>
      <c r="B302" s="12" t="s">
        <v>352</v>
      </c>
      <c r="C302" s="12" t="s">
        <v>885</v>
      </c>
      <c r="D302" s="12" t="s">
        <v>317</v>
      </c>
      <c r="E302" s="26">
        <v>1462090.61</v>
      </c>
      <c r="F302" s="26">
        <v>717998.3</v>
      </c>
      <c r="G302" s="24">
        <f t="shared" si="4"/>
        <v>49.107647302378886</v>
      </c>
      <c r="H302" s="1"/>
      <c r="I302" s="1"/>
    </row>
    <row r="303" spans="1:9" ht="37.5" x14ac:dyDescent="0.3">
      <c r="A303" s="35" t="s">
        <v>377</v>
      </c>
      <c r="B303" s="12" t="s">
        <v>352</v>
      </c>
      <c r="C303" s="12" t="s">
        <v>885</v>
      </c>
      <c r="D303" s="12" t="s">
        <v>29</v>
      </c>
      <c r="E303" s="26">
        <v>1462090.61</v>
      </c>
      <c r="F303" s="26">
        <v>717998.3</v>
      </c>
      <c r="G303" s="24">
        <f t="shared" si="4"/>
        <v>49.107647302378886</v>
      </c>
      <c r="H303" s="1"/>
      <c r="I303" s="1"/>
    </row>
    <row r="304" spans="1:9" ht="37.5" x14ac:dyDescent="0.3">
      <c r="A304" s="35" t="s">
        <v>378</v>
      </c>
      <c r="B304" s="12" t="s">
        <v>352</v>
      </c>
      <c r="C304" s="12" t="s">
        <v>885</v>
      </c>
      <c r="D304" s="12" t="s">
        <v>31</v>
      </c>
      <c r="E304" s="26">
        <v>1462090.61</v>
      </c>
      <c r="F304" s="26">
        <v>717998.3</v>
      </c>
      <c r="G304" s="24">
        <f t="shared" si="4"/>
        <v>49.107647302378886</v>
      </c>
      <c r="H304" s="1"/>
      <c r="I304" s="1"/>
    </row>
    <row r="305" spans="1:12" ht="18.75" x14ac:dyDescent="0.3">
      <c r="A305" s="46" t="s">
        <v>444</v>
      </c>
      <c r="B305" s="22" t="s">
        <v>309</v>
      </c>
      <c r="C305" s="22" t="s">
        <v>360</v>
      </c>
      <c r="D305" s="22" t="s">
        <v>317</v>
      </c>
      <c r="E305" s="23">
        <v>1337285126.03</v>
      </c>
      <c r="F305" s="23">
        <v>1300383347.71</v>
      </c>
      <c r="G305" s="27">
        <f t="shared" si="4"/>
        <v>97.240545220932034</v>
      </c>
      <c r="H305" s="1"/>
      <c r="I305" s="1"/>
    </row>
    <row r="306" spans="1:12" ht="18.75" x14ac:dyDescent="0.3">
      <c r="A306" s="35" t="s">
        <v>445</v>
      </c>
      <c r="B306" s="12" t="s">
        <v>359</v>
      </c>
      <c r="C306" s="12" t="s">
        <v>360</v>
      </c>
      <c r="D306" s="12" t="s">
        <v>317</v>
      </c>
      <c r="E306" s="26">
        <v>274811966.98000002</v>
      </c>
      <c r="F306" s="26">
        <v>270194369.79000002</v>
      </c>
      <c r="G306" s="24">
        <f t="shared" si="4"/>
        <v>98.319724850142336</v>
      </c>
      <c r="H306" s="1"/>
      <c r="I306" s="1"/>
    </row>
    <row r="307" spans="1:12" ht="93.75" x14ac:dyDescent="0.3">
      <c r="A307" s="35" t="s">
        <v>446</v>
      </c>
      <c r="B307" s="12" t="s">
        <v>359</v>
      </c>
      <c r="C307" s="12" t="s">
        <v>886</v>
      </c>
      <c r="D307" s="12" t="s">
        <v>317</v>
      </c>
      <c r="E307" s="26">
        <v>250752042</v>
      </c>
      <c r="F307" s="26">
        <v>250752042</v>
      </c>
      <c r="G307" s="24">
        <f t="shared" si="4"/>
        <v>100</v>
      </c>
      <c r="H307" s="1"/>
      <c r="I307" s="1"/>
    </row>
    <row r="308" spans="1:12" ht="56.25" x14ac:dyDescent="0.3">
      <c r="A308" s="35" t="s">
        <v>395</v>
      </c>
      <c r="B308" s="12" t="s">
        <v>359</v>
      </c>
      <c r="C308" s="12" t="s">
        <v>886</v>
      </c>
      <c r="D308" s="12" t="s">
        <v>57</v>
      </c>
      <c r="E308" s="26">
        <v>250752042</v>
      </c>
      <c r="F308" s="26">
        <v>250752042</v>
      </c>
      <c r="G308" s="24">
        <f t="shared" si="4"/>
        <v>100</v>
      </c>
      <c r="H308" s="1"/>
      <c r="I308" s="1"/>
    </row>
    <row r="309" spans="1:12" ht="18.75" x14ac:dyDescent="0.3">
      <c r="A309" s="35" t="s">
        <v>396</v>
      </c>
      <c r="B309" s="12" t="s">
        <v>359</v>
      </c>
      <c r="C309" s="12" t="s">
        <v>886</v>
      </c>
      <c r="D309" s="12" t="s">
        <v>59</v>
      </c>
      <c r="E309" s="26">
        <v>218403661</v>
      </c>
      <c r="F309" s="26">
        <v>218403661</v>
      </c>
      <c r="G309" s="24">
        <f t="shared" si="4"/>
        <v>100</v>
      </c>
      <c r="H309" s="1"/>
      <c r="I309" s="1"/>
    </row>
    <row r="310" spans="1:12" ht="18.75" x14ac:dyDescent="0.3">
      <c r="A310" s="35" t="s">
        <v>447</v>
      </c>
      <c r="B310" s="12" t="s">
        <v>359</v>
      </c>
      <c r="C310" s="12" t="s">
        <v>886</v>
      </c>
      <c r="D310" s="12" t="s">
        <v>139</v>
      </c>
      <c r="E310" s="26">
        <v>32348381</v>
      </c>
      <c r="F310" s="26">
        <v>32348381</v>
      </c>
      <c r="G310" s="24">
        <f t="shared" si="4"/>
        <v>100</v>
      </c>
      <c r="H310" s="1"/>
      <c r="I310" s="1"/>
    </row>
    <row r="311" spans="1:12" ht="18.75" x14ac:dyDescent="0.3">
      <c r="A311" s="35" t="s">
        <v>448</v>
      </c>
      <c r="B311" s="36" t="s">
        <v>359</v>
      </c>
      <c r="C311" s="36" t="s">
        <v>887</v>
      </c>
      <c r="D311" s="36" t="s">
        <v>317</v>
      </c>
      <c r="E311" s="37">
        <v>10988177.880000001</v>
      </c>
      <c r="F311" s="37">
        <v>10738421.98</v>
      </c>
      <c r="G311" s="24">
        <f t="shared" si="4"/>
        <v>97.727048990946983</v>
      </c>
      <c r="H311" s="1"/>
      <c r="I311" s="1"/>
      <c r="L311" s="45"/>
    </row>
    <row r="312" spans="1:12" ht="56.25" x14ac:dyDescent="0.3">
      <c r="A312" s="35" t="s">
        <v>395</v>
      </c>
      <c r="B312" s="12" t="s">
        <v>359</v>
      </c>
      <c r="C312" s="12" t="s">
        <v>887</v>
      </c>
      <c r="D312" s="12" t="s">
        <v>57</v>
      </c>
      <c r="E312" s="26">
        <v>10988177.880000001</v>
      </c>
      <c r="F312" s="26">
        <v>10738421.98</v>
      </c>
      <c r="G312" s="24">
        <f t="shared" si="4"/>
        <v>97.727048990946983</v>
      </c>
      <c r="H312" s="1"/>
      <c r="I312" s="1"/>
    </row>
    <row r="313" spans="1:12" ht="18.75" x14ac:dyDescent="0.3">
      <c r="A313" s="35" t="s">
        <v>396</v>
      </c>
      <c r="B313" s="12" t="s">
        <v>359</v>
      </c>
      <c r="C313" s="12" t="s">
        <v>887</v>
      </c>
      <c r="D313" s="12" t="s">
        <v>59</v>
      </c>
      <c r="E313" s="26">
        <v>7188631.8799999999</v>
      </c>
      <c r="F313" s="26">
        <v>7001489.7699999996</v>
      </c>
      <c r="G313" s="24">
        <f t="shared" si="4"/>
        <v>97.39669365292356</v>
      </c>
      <c r="H313" s="1"/>
      <c r="I313" s="1"/>
    </row>
    <row r="314" spans="1:12" ht="18.75" x14ac:dyDescent="0.3">
      <c r="A314" s="35" t="s">
        <v>447</v>
      </c>
      <c r="B314" s="12" t="s">
        <v>359</v>
      </c>
      <c r="C314" s="12" t="s">
        <v>887</v>
      </c>
      <c r="D314" s="12" t="s">
        <v>139</v>
      </c>
      <c r="E314" s="26">
        <v>3799546</v>
      </c>
      <c r="F314" s="26">
        <v>3736932.21</v>
      </c>
      <c r="G314" s="24">
        <f t="shared" si="4"/>
        <v>98.352071800157177</v>
      </c>
      <c r="H314" s="1"/>
      <c r="I314" s="1"/>
    </row>
    <row r="315" spans="1:12" ht="37.5" x14ac:dyDescent="0.3">
      <c r="A315" s="35" t="s">
        <v>449</v>
      </c>
      <c r="B315" s="12" t="s">
        <v>359</v>
      </c>
      <c r="C315" s="12" t="s">
        <v>888</v>
      </c>
      <c r="D315" s="12" t="s">
        <v>317</v>
      </c>
      <c r="E315" s="26">
        <v>12936550</v>
      </c>
      <c r="F315" s="26">
        <v>8703905.8100000005</v>
      </c>
      <c r="G315" s="24">
        <f t="shared" si="4"/>
        <v>67.281507125160886</v>
      </c>
      <c r="H315" s="1"/>
      <c r="I315" s="1"/>
    </row>
    <row r="316" spans="1:12" ht="56.25" x14ac:dyDescent="0.3">
      <c r="A316" s="35" t="s">
        <v>395</v>
      </c>
      <c r="B316" s="12" t="s">
        <v>359</v>
      </c>
      <c r="C316" s="12" t="s">
        <v>888</v>
      </c>
      <c r="D316" s="12" t="s">
        <v>57</v>
      </c>
      <c r="E316" s="26">
        <v>12936550</v>
      </c>
      <c r="F316" s="26">
        <v>8703905.8100000005</v>
      </c>
      <c r="G316" s="24">
        <f t="shared" si="4"/>
        <v>67.281507125160886</v>
      </c>
      <c r="H316" s="1"/>
      <c r="I316" s="1"/>
    </row>
    <row r="317" spans="1:12" ht="18.75" x14ac:dyDescent="0.3">
      <c r="A317" s="35" t="s">
        <v>396</v>
      </c>
      <c r="B317" s="12" t="s">
        <v>359</v>
      </c>
      <c r="C317" s="12" t="s">
        <v>888</v>
      </c>
      <c r="D317" s="12" t="s">
        <v>59</v>
      </c>
      <c r="E317" s="26">
        <v>11228740</v>
      </c>
      <c r="F317" s="26">
        <v>7170297.5</v>
      </c>
      <c r="G317" s="24">
        <f t="shared" si="4"/>
        <v>63.856652660939694</v>
      </c>
      <c r="H317" s="1"/>
      <c r="I317" s="1"/>
    </row>
    <row r="318" spans="1:12" ht="18.75" x14ac:dyDescent="0.3">
      <c r="A318" s="35" t="s">
        <v>447</v>
      </c>
      <c r="B318" s="12" t="s">
        <v>359</v>
      </c>
      <c r="C318" s="12" t="s">
        <v>888</v>
      </c>
      <c r="D318" s="12" t="s">
        <v>139</v>
      </c>
      <c r="E318" s="26">
        <v>1707810</v>
      </c>
      <c r="F318" s="26">
        <v>1533608.31</v>
      </c>
      <c r="G318" s="24">
        <f t="shared" si="4"/>
        <v>89.799703128568169</v>
      </c>
      <c r="H318" s="1"/>
      <c r="I318" s="1"/>
    </row>
    <row r="319" spans="1:12" ht="37.5" x14ac:dyDescent="0.3">
      <c r="A319" s="35" t="s">
        <v>438</v>
      </c>
      <c r="B319" s="12" t="s">
        <v>359</v>
      </c>
      <c r="C319" s="12" t="s">
        <v>889</v>
      </c>
      <c r="D319" s="12" t="s">
        <v>317</v>
      </c>
      <c r="E319" s="26">
        <v>135197.1</v>
      </c>
      <c r="F319" s="26">
        <v>0</v>
      </c>
      <c r="G319" s="24">
        <f t="shared" si="4"/>
        <v>0</v>
      </c>
      <c r="H319" s="1"/>
      <c r="I319" s="1"/>
    </row>
    <row r="320" spans="1:12" ht="37.5" x14ac:dyDescent="0.3">
      <c r="A320" s="35" t="s">
        <v>419</v>
      </c>
      <c r="B320" s="12" t="s">
        <v>359</v>
      </c>
      <c r="C320" s="12" t="s">
        <v>889</v>
      </c>
      <c r="D320" s="12" t="s">
        <v>89</v>
      </c>
      <c r="E320" s="26">
        <v>135197.1</v>
      </c>
      <c r="F320" s="26">
        <v>0</v>
      </c>
      <c r="G320" s="24">
        <f t="shared" si="4"/>
        <v>0</v>
      </c>
      <c r="H320" s="1"/>
      <c r="I320" s="1"/>
    </row>
    <row r="321" spans="1:12" ht="18.75" x14ac:dyDescent="0.3">
      <c r="A321" s="35" t="s">
        <v>420</v>
      </c>
      <c r="B321" s="12" t="s">
        <v>359</v>
      </c>
      <c r="C321" s="12" t="s">
        <v>889</v>
      </c>
      <c r="D321" s="12" t="s">
        <v>91</v>
      </c>
      <c r="E321" s="26">
        <v>135197.1</v>
      </c>
      <c r="F321" s="26">
        <v>0</v>
      </c>
      <c r="G321" s="24">
        <f t="shared" si="4"/>
        <v>0</v>
      </c>
      <c r="H321" s="1"/>
      <c r="I321" s="1"/>
    </row>
    <row r="322" spans="1:12" ht="18.75" x14ac:dyDescent="0.3">
      <c r="A322" s="35" t="s">
        <v>450</v>
      </c>
      <c r="B322" s="12" t="s">
        <v>354</v>
      </c>
      <c r="C322" s="12" t="s">
        <v>360</v>
      </c>
      <c r="D322" s="12" t="s">
        <v>317</v>
      </c>
      <c r="E322" s="26">
        <v>912810780.54999995</v>
      </c>
      <c r="F322" s="26">
        <v>884092236.96000004</v>
      </c>
      <c r="G322" s="24">
        <f t="shared" si="4"/>
        <v>96.853833872043452</v>
      </c>
      <c r="H322" s="1"/>
      <c r="I322" s="1"/>
    </row>
    <row r="323" spans="1:12" ht="75" x14ac:dyDescent="0.3">
      <c r="A323" s="35" t="s">
        <v>967</v>
      </c>
      <c r="B323" s="12" t="s">
        <v>354</v>
      </c>
      <c r="C323" s="12" t="s">
        <v>1093</v>
      </c>
      <c r="D323" s="12" t="s">
        <v>317</v>
      </c>
      <c r="E323" s="26">
        <v>4470948.22</v>
      </c>
      <c r="F323" s="26">
        <v>3780189.39</v>
      </c>
      <c r="G323" s="24">
        <f t="shared" si="4"/>
        <v>84.550059718651809</v>
      </c>
      <c r="H323" s="1"/>
      <c r="I323" s="1"/>
    </row>
    <row r="324" spans="1:12" ht="56.25" x14ac:dyDescent="0.3">
      <c r="A324" s="35" t="s">
        <v>395</v>
      </c>
      <c r="B324" s="12" t="s">
        <v>354</v>
      </c>
      <c r="C324" s="12" t="s">
        <v>1093</v>
      </c>
      <c r="D324" s="12" t="s">
        <v>57</v>
      </c>
      <c r="E324" s="26">
        <v>4470948.22</v>
      </c>
      <c r="F324" s="26">
        <v>3780189.39</v>
      </c>
      <c r="G324" s="24">
        <f t="shared" si="4"/>
        <v>84.550059718651809</v>
      </c>
      <c r="H324" s="1"/>
      <c r="I324" s="1"/>
    </row>
    <row r="325" spans="1:12" ht="18.75" x14ac:dyDescent="0.3">
      <c r="A325" s="35" t="s">
        <v>396</v>
      </c>
      <c r="B325" s="12" t="s">
        <v>354</v>
      </c>
      <c r="C325" s="12" t="s">
        <v>1093</v>
      </c>
      <c r="D325" s="12" t="s">
        <v>59</v>
      </c>
      <c r="E325" s="26">
        <v>4470948.22</v>
      </c>
      <c r="F325" s="26">
        <v>3780189.39</v>
      </c>
      <c r="G325" s="24">
        <f t="shared" si="4"/>
        <v>84.550059718651809</v>
      </c>
      <c r="H325" s="1"/>
      <c r="I325" s="1"/>
    </row>
    <row r="326" spans="1:12" ht="37.5" x14ac:dyDescent="0.3">
      <c r="A326" s="35" t="s">
        <v>896</v>
      </c>
      <c r="B326" s="12" t="s">
        <v>354</v>
      </c>
      <c r="C326" s="12" t="s">
        <v>897</v>
      </c>
      <c r="D326" s="12" t="s">
        <v>317</v>
      </c>
      <c r="E326" s="26">
        <v>77754150.109999999</v>
      </c>
      <c r="F326" s="26">
        <v>77754150.109999999</v>
      </c>
      <c r="G326" s="24">
        <f t="shared" si="4"/>
        <v>100</v>
      </c>
      <c r="H326" s="1"/>
      <c r="I326" s="1"/>
    </row>
    <row r="327" spans="1:12" ht="56.25" x14ac:dyDescent="0.3">
      <c r="A327" s="35" t="s">
        <v>395</v>
      </c>
      <c r="B327" s="12" t="s">
        <v>354</v>
      </c>
      <c r="C327" s="12" t="s">
        <v>897</v>
      </c>
      <c r="D327" s="12" t="s">
        <v>57</v>
      </c>
      <c r="E327" s="26">
        <v>77754150.109999999</v>
      </c>
      <c r="F327" s="26">
        <v>77754150.109999999</v>
      </c>
      <c r="G327" s="24">
        <f t="shared" si="4"/>
        <v>100</v>
      </c>
      <c r="H327" s="1"/>
      <c r="I327" s="1"/>
    </row>
    <row r="328" spans="1:12" ht="18.75" x14ac:dyDescent="0.3">
      <c r="A328" s="35" t="s">
        <v>396</v>
      </c>
      <c r="B328" s="12" t="s">
        <v>354</v>
      </c>
      <c r="C328" s="12" t="s">
        <v>897</v>
      </c>
      <c r="D328" s="12" t="s">
        <v>59</v>
      </c>
      <c r="E328" s="26">
        <v>77754150.109999999</v>
      </c>
      <c r="F328" s="26">
        <v>77754150.109999999</v>
      </c>
      <c r="G328" s="24">
        <f t="shared" si="4"/>
        <v>100</v>
      </c>
      <c r="H328" s="1"/>
      <c r="I328" s="1"/>
      <c r="L328" s="45"/>
    </row>
    <row r="329" spans="1:12" ht="112.5" x14ac:dyDescent="0.3">
      <c r="A329" s="35" t="s">
        <v>451</v>
      </c>
      <c r="B329" s="12" t="s">
        <v>354</v>
      </c>
      <c r="C329" s="12" t="s">
        <v>890</v>
      </c>
      <c r="D329" s="12" t="s">
        <v>317</v>
      </c>
      <c r="E329" s="37">
        <v>566880548</v>
      </c>
      <c r="F329" s="37">
        <v>566880548</v>
      </c>
      <c r="G329" s="24">
        <f t="shared" si="4"/>
        <v>100</v>
      </c>
      <c r="H329" s="1"/>
      <c r="I329" s="1"/>
    </row>
    <row r="330" spans="1:12" ht="56.25" x14ac:dyDescent="0.3">
      <c r="A330" s="35" t="s">
        <v>395</v>
      </c>
      <c r="B330" s="12" t="s">
        <v>354</v>
      </c>
      <c r="C330" s="12" t="s">
        <v>890</v>
      </c>
      <c r="D330" s="12" t="s">
        <v>57</v>
      </c>
      <c r="E330" s="37">
        <v>566880548</v>
      </c>
      <c r="F330" s="37">
        <v>566880548</v>
      </c>
      <c r="G330" s="24">
        <f t="shared" si="4"/>
        <v>100</v>
      </c>
      <c r="H330" s="1"/>
      <c r="I330" s="1"/>
    </row>
    <row r="331" spans="1:12" ht="18.75" x14ac:dyDescent="0.3">
      <c r="A331" s="35" t="s">
        <v>396</v>
      </c>
      <c r="B331" s="12" t="s">
        <v>354</v>
      </c>
      <c r="C331" s="12" t="s">
        <v>890</v>
      </c>
      <c r="D331" s="12" t="s">
        <v>59</v>
      </c>
      <c r="E331" s="37">
        <v>566880548</v>
      </c>
      <c r="F331" s="37">
        <v>566880548</v>
      </c>
      <c r="G331" s="24">
        <f t="shared" si="4"/>
        <v>100</v>
      </c>
      <c r="H331" s="1"/>
      <c r="I331" s="1"/>
    </row>
    <row r="332" spans="1:12" ht="18.75" x14ac:dyDescent="0.3">
      <c r="A332" s="35" t="s">
        <v>452</v>
      </c>
      <c r="B332" s="12" t="s">
        <v>354</v>
      </c>
      <c r="C332" s="12" t="s">
        <v>891</v>
      </c>
      <c r="D332" s="12" t="s">
        <v>317</v>
      </c>
      <c r="E332" s="26">
        <v>161873707.47999999</v>
      </c>
      <c r="F332" s="26">
        <v>158668509.47999999</v>
      </c>
      <c r="G332" s="24">
        <f t="shared" ref="G332:G395" si="5">F332/E332*100</f>
        <v>98.019939093323103</v>
      </c>
      <c r="H332" s="1"/>
      <c r="I332" s="1"/>
    </row>
    <row r="333" spans="1:12" ht="56.25" x14ac:dyDescent="0.3">
      <c r="A333" s="35" t="s">
        <v>395</v>
      </c>
      <c r="B333" s="12" t="s">
        <v>354</v>
      </c>
      <c r="C333" s="12" t="s">
        <v>891</v>
      </c>
      <c r="D333" s="12" t="s">
        <v>57</v>
      </c>
      <c r="E333" s="26">
        <v>161873707.47999999</v>
      </c>
      <c r="F333" s="26">
        <v>158668509.47999999</v>
      </c>
      <c r="G333" s="24">
        <f t="shared" si="5"/>
        <v>98.019939093323103</v>
      </c>
      <c r="H333" s="1"/>
      <c r="I333" s="1"/>
    </row>
    <row r="334" spans="1:12" ht="18.75" x14ac:dyDescent="0.3">
      <c r="A334" s="35" t="s">
        <v>396</v>
      </c>
      <c r="B334" s="12" t="s">
        <v>354</v>
      </c>
      <c r="C334" s="12" t="s">
        <v>891</v>
      </c>
      <c r="D334" s="12" t="s">
        <v>59</v>
      </c>
      <c r="E334" s="26">
        <v>161873707.47999999</v>
      </c>
      <c r="F334" s="26">
        <v>158668509.47999999</v>
      </c>
      <c r="G334" s="24">
        <f t="shared" si="5"/>
        <v>98.019939093323103</v>
      </c>
      <c r="H334" s="1"/>
      <c r="I334" s="1"/>
    </row>
    <row r="335" spans="1:12" ht="75" x14ac:dyDescent="0.3">
      <c r="A335" s="35" t="s">
        <v>453</v>
      </c>
      <c r="B335" s="12" t="s">
        <v>354</v>
      </c>
      <c r="C335" s="12" t="s">
        <v>892</v>
      </c>
      <c r="D335" s="12" t="s">
        <v>317</v>
      </c>
      <c r="E335" s="26">
        <v>813535.16</v>
      </c>
      <c r="F335" s="26">
        <v>813535.16</v>
      </c>
      <c r="G335" s="24">
        <f t="shared" si="5"/>
        <v>100</v>
      </c>
      <c r="H335" s="1"/>
      <c r="I335" s="1"/>
    </row>
    <row r="336" spans="1:12" ht="56.25" x14ac:dyDescent="0.3">
      <c r="A336" s="35" t="s">
        <v>395</v>
      </c>
      <c r="B336" s="12" t="s">
        <v>354</v>
      </c>
      <c r="C336" s="12" t="s">
        <v>892</v>
      </c>
      <c r="D336" s="12" t="s">
        <v>57</v>
      </c>
      <c r="E336" s="26">
        <v>813535.16</v>
      </c>
      <c r="F336" s="26">
        <v>813535.16</v>
      </c>
      <c r="G336" s="24">
        <f t="shared" si="5"/>
        <v>100</v>
      </c>
      <c r="H336" s="1"/>
      <c r="I336" s="1"/>
    </row>
    <row r="337" spans="1:9" ht="18.75" x14ac:dyDescent="0.3">
      <c r="A337" s="35" t="s">
        <v>396</v>
      </c>
      <c r="B337" s="12" t="s">
        <v>354</v>
      </c>
      <c r="C337" s="12" t="s">
        <v>892</v>
      </c>
      <c r="D337" s="12" t="s">
        <v>59</v>
      </c>
      <c r="E337" s="26">
        <v>813535.16</v>
      </c>
      <c r="F337" s="26">
        <v>813535.16</v>
      </c>
      <c r="G337" s="24">
        <f t="shared" si="5"/>
        <v>100</v>
      </c>
      <c r="H337" s="1"/>
      <c r="I337" s="1"/>
    </row>
    <row r="338" spans="1:9" ht="56.25" x14ac:dyDescent="0.3">
      <c r="A338" s="35" t="s">
        <v>454</v>
      </c>
      <c r="B338" s="12" t="s">
        <v>354</v>
      </c>
      <c r="C338" s="12" t="s">
        <v>893</v>
      </c>
      <c r="D338" s="12" t="s">
        <v>317</v>
      </c>
      <c r="E338" s="26">
        <v>1040626.02</v>
      </c>
      <c r="F338" s="26">
        <v>1040626.02</v>
      </c>
      <c r="G338" s="24">
        <f t="shared" si="5"/>
        <v>100</v>
      </c>
      <c r="H338" s="1"/>
      <c r="I338" s="1"/>
    </row>
    <row r="339" spans="1:9" ht="56.25" x14ac:dyDescent="0.3">
      <c r="A339" s="35" t="s">
        <v>395</v>
      </c>
      <c r="B339" s="12" t="s">
        <v>354</v>
      </c>
      <c r="C339" s="12" t="s">
        <v>893</v>
      </c>
      <c r="D339" s="12" t="s">
        <v>57</v>
      </c>
      <c r="E339" s="26">
        <v>1040626.02</v>
      </c>
      <c r="F339" s="26">
        <v>1040626.02</v>
      </c>
      <c r="G339" s="24">
        <f t="shared" si="5"/>
        <v>100</v>
      </c>
      <c r="H339" s="1"/>
      <c r="I339" s="1"/>
    </row>
    <row r="340" spans="1:9" ht="18.75" x14ac:dyDescent="0.3">
      <c r="A340" s="35" t="s">
        <v>396</v>
      </c>
      <c r="B340" s="12" t="s">
        <v>354</v>
      </c>
      <c r="C340" s="12" t="s">
        <v>893</v>
      </c>
      <c r="D340" s="12" t="s">
        <v>59</v>
      </c>
      <c r="E340" s="26">
        <v>1040626.02</v>
      </c>
      <c r="F340" s="26">
        <v>1040626.02</v>
      </c>
      <c r="G340" s="24">
        <f t="shared" si="5"/>
        <v>100</v>
      </c>
      <c r="H340" s="1"/>
      <c r="I340" s="1"/>
    </row>
    <row r="341" spans="1:9" ht="37.5" x14ac:dyDescent="0.3">
      <c r="A341" s="35" t="s">
        <v>449</v>
      </c>
      <c r="B341" s="12" t="s">
        <v>354</v>
      </c>
      <c r="C341" s="12" t="s">
        <v>888</v>
      </c>
      <c r="D341" s="12" t="s">
        <v>317</v>
      </c>
      <c r="E341" s="26">
        <v>13360958</v>
      </c>
      <c r="F341" s="26">
        <v>12568630.23</v>
      </c>
      <c r="G341" s="24">
        <f t="shared" si="5"/>
        <v>94.069828151544215</v>
      </c>
      <c r="H341" s="1"/>
      <c r="I341" s="1"/>
    </row>
    <row r="342" spans="1:9" ht="56.25" x14ac:dyDescent="0.3">
      <c r="A342" s="35" t="s">
        <v>395</v>
      </c>
      <c r="B342" s="12" t="s">
        <v>354</v>
      </c>
      <c r="C342" s="12" t="s">
        <v>888</v>
      </c>
      <c r="D342" s="12" t="s">
        <v>57</v>
      </c>
      <c r="E342" s="26">
        <v>13360958</v>
      </c>
      <c r="F342" s="26">
        <v>12568630.23</v>
      </c>
      <c r="G342" s="24">
        <f t="shared" si="5"/>
        <v>94.069828151544215</v>
      </c>
      <c r="H342" s="1"/>
      <c r="I342" s="1"/>
    </row>
    <row r="343" spans="1:9" ht="18.75" x14ac:dyDescent="0.3">
      <c r="A343" s="35" t="s">
        <v>396</v>
      </c>
      <c r="B343" s="12" t="s">
        <v>354</v>
      </c>
      <c r="C343" s="12" t="s">
        <v>888</v>
      </c>
      <c r="D343" s="12" t="s">
        <v>59</v>
      </c>
      <c r="E343" s="26">
        <v>13360958</v>
      </c>
      <c r="F343" s="26">
        <v>12568630.23</v>
      </c>
      <c r="G343" s="24">
        <f t="shared" si="5"/>
        <v>94.069828151544215</v>
      </c>
      <c r="H343" s="1"/>
      <c r="I343" s="1"/>
    </row>
    <row r="344" spans="1:9" ht="75" x14ac:dyDescent="0.3">
      <c r="A344" s="35" t="s">
        <v>455</v>
      </c>
      <c r="B344" s="12" t="s">
        <v>354</v>
      </c>
      <c r="C344" s="12" t="s">
        <v>894</v>
      </c>
      <c r="D344" s="12" t="s">
        <v>317</v>
      </c>
      <c r="E344" s="26">
        <v>35097676.590000004</v>
      </c>
      <c r="F344" s="26">
        <v>33227309.579999998</v>
      </c>
      <c r="G344" s="24">
        <f t="shared" si="5"/>
        <v>94.670966309681859</v>
      </c>
      <c r="H344" s="1"/>
      <c r="I344" s="1"/>
    </row>
    <row r="345" spans="1:9" ht="56.25" x14ac:dyDescent="0.3">
      <c r="A345" s="35" t="s">
        <v>395</v>
      </c>
      <c r="B345" s="12" t="s">
        <v>354</v>
      </c>
      <c r="C345" s="12" t="s">
        <v>894</v>
      </c>
      <c r="D345" s="12" t="s">
        <v>57</v>
      </c>
      <c r="E345" s="26">
        <v>35097676.590000004</v>
      </c>
      <c r="F345" s="26">
        <v>33227309.579999998</v>
      </c>
      <c r="G345" s="24">
        <f t="shared" si="5"/>
        <v>94.670966309681859</v>
      </c>
      <c r="H345" s="1"/>
      <c r="I345" s="1"/>
    </row>
    <row r="346" spans="1:9" ht="18.75" x14ac:dyDescent="0.3">
      <c r="A346" s="35" t="s">
        <v>396</v>
      </c>
      <c r="B346" s="12" t="s">
        <v>354</v>
      </c>
      <c r="C346" s="12" t="s">
        <v>894</v>
      </c>
      <c r="D346" s="12" t="s">
        <v>59</v>
      </c>
      <c r="E346" s="26">
        <v>35097676.590000004</v>
      </c>
      <c r="F346" s="26">
        <v>33227309.579999998</v>
      </c>
      <c r="G346" s="24">
        <f t="shared" si="5"/>
        <v>94.670966309681859</v>
      </c>
      <c r="H346" s="1"/>
      <c r="I346" s="1"/>
    </row>
    <row r="347" spans="1:9" ht="150" x14ac:dyDescent="0.3">
      <c r="A347" s="35" t="s">
        <v>1094</v>
      </c>
      <c r="B347" s="12" t="s">
        <v>354</v>
      </c>
      <c r="C347" s="12" t="s">
        <v>895</v>
      </c>
      <c r="D347" s="12" t="s">
        <v>317</v>
      </c>
      <c r="E347" s="26">
        <v>29407400</v>
      </c>
      <c r="F347" s="26">
        <v>29358738.989999998</v>
      </c>
      <c r="G347" s="24">
        <f t="shared" si="5"/>
        <v>99.834528009956671</v>
      </c>
      <c r="H347" s="1"/>
      <c r="I347" s="1"/>
    </row>
    <row r="348" spans="1:9" ht="56.25" x14ac:dyDescent="0.3">
      <c r="A348" s="35" t="s">
        <v>395</v>
      </c>
      <c r="B348" s="12" t="s">
        <v>354</v>
      </c>
      <c r="C348" s="12" t="s">
        <v>895</v>
      </c>
      <c r="D348" s="12" t="s">
        <v>57</v>
      </c>
      <c r="E348" s="26">
        <v>29407400</v>
      </c>
      <c r="F348" s="26">
        <v>29358738.989999998</v>
      </c>
      <c r="G348" s="24">
        <f t="shared" si="5"/>
        <v>99.834528009956671</v>
      </c>
      <c r="H348" s="1"/>
      <c r="I348" s="1"/>
    </row>
    <row r="349" spans="1:9" ht="18.75" x14ac:dyDescent="0.3">
      <c r="A349" s="35" t="s">
        <v>396</v>
      </c>
      <c r="B349" s="12" t="s">
        <v>354</v>
      </c>
      <c r="C349" s="12" t="s">
        <v>895</v>
      </c>
      <c r="D349" s="12" t="s">
        <v>59</v>
      </c>
      <c r="E349" s="26">
        <v>29407400</v>
      </c>
      <c r="F349" s="26">
        <v>29358738.989999998</v>
      </c>
      <c r="G349" s="24">
        <f t="shared" si="5"/>
        <v>99.834528009956671</v>
      </c>
      <c r="H349" s="1"/>
      <c r="I349" s="1"/>
    </row>
    <row r="350" spans="1:9" ht="37.5" x14ac:dyDescent="0.3">
      <c r="A350" s="25" t="s">
        <v>438</v>
      </c>
      <c r="B350" s="12" t="s">
        <v>354</v>
      </c>
      <c r="C350" s="12" t="s">
        <v>889</v>
      </c>
      <c r="D350" s="12" t="s">
        <v>317</v>
      </c>
      <c r="E350" s="26">
        <v>1514762</v>
      </c>
      <c r="F350" s="26">
        <v>0</v>
      </c>
      <c r="G350" s="24">
        <f t="shared" si="5"/>
        <v>0</v>
      </c>
      <c r="H350" s="1"/>
      <c r="I350" s="1"/>
    </row>
    <row r="351" spans="1:9" ht="37.5" x14ac:dyDescent="0.3">
      <c r="A351" s="25" t="s">
        <v>419</v>
      </c>
      <c r="B351" s="12" t="s">
        <v>354</v>
      </c>
      <c r="C351" s="12" t="s">
        <v>889</v>
      </c>
      <c r="D351" s="12" t="s">
        <v>89</v>
      </c>
      <c r="E351" s="26">
        <v>1514762</v>
      </c>
      <c r="F351" s="26">
        <v>0</v>
      </c>
      <c r="G351" s="24">
        <f t="shared" si="5"/>
        <v>0</v>
      </c>
      <c r="H351" s="1"/>
      <c r="I351" s="1"/>
    </row>
    <row r="352" spans="1:9" ht="18.75" x14ac:dyDescent="0.3">
      <c r="A352" s="25" t="s">
        <v>420</v>
      </c>
      <c r="B352" s="12" t="s">
        <v>354</v>
      </c>
      <c r="C352" s="12" t="s">
        <v>889</v>
      </c>
      <c r="D352" s="12" t="s">
        <v>91</v>
      </c>
      <c r="E352" s="26">
        <v>1514762</v>
      </c>
      <c r="F352" s="26">
        <v>0</v>
      </c>
      <c r="G352" s="24">
        <f t="shared" si="5"/>
        <v>0</v>
      </c>
      <c r="H352" s="1"/>
      <c r="I352" s="1"/>
    </row>
    <row r="353" spans="1:9" ht="37.5" x14ac:dyDescent="0.3">
      <c r="A353" s="25" t="s">
        <v>879</v>
      </c>
      <c r="B353" s="12" t="s">
        <v>354</v>
      </c>
      <c r="C353" s="12" t="s">
        <v>1095</v>
      </c>
      <c r="D353" s="12" t="s">
        <v>317</v>
      </c>
      <c r="E353" s="26">
        <v>20596468.969999999</v>
      </c>
      <c r="F353" s="26">
        <v>0</v>
      </c>
      <c r="G353" s="24">
        <f t="shared" si="5"/>
        <v>0</v>
      </c>
      <c r="H353" s="1"/>
      <c r="I353" s="1"/>
    </row>
    <row r="354" spans="1:9" ht="37.5" x14ac:dyDescent="0.3">
      <c r="A354" s="25" t="s">
        <v>419</v>
      </c>
      <c r="B354" s="12" t="s">
        <v>354</v>
      </c>
      <c r="C354" s="12" t="s">
        <v>1095</v>
      </c>
      <c r="D354" s="12" t="s">
        <v>89</v>
      </c>
      <c r="E354" s="26">
        <v>20596468.969999999</v>
      </c>
      <c r="F354" s="26">
        <v>0</v>
      </c>
      <c r="G354" s="24">
        <f t="shared" si="5"/>
        <v>0</v>
      </c>
      <c r="H354" s="1"/>
      <c r="I354" s="1"/>
    </row>
    <row r="355" spans="1:9" ht="18.75" x14ac:dyDescent="0.3">
      <c r="A355" s="25" t="s">
        <v>420</v>
      </c>
      <c r="B355" s="12" t="s">
        <v>354</v>
      </c>
      <c r="C355" s="12" t="s">
        <v>1095</v>
      </c>
      <c r="D355" s="12" t="s">
        <v>91</v>
      </c>
      <c r="E355" s="26">
        <v>20596468.969999999</v>
      </c>
      <c r="F355" s="26">
        <v>0</v>
      </c>
      <c r="G355" s="24">
        <f t="shared" si="5"/>
        <v>0</v>
      </c>
      <c r="H355" s="1"/>
      <c r="I355" s="1"/>
    </row>
    <row r="356" spans="1:9" ht="18.75" x14ac:dyDescent="0.3">
      <c r="A356" s="25" t="s">
        <v>456</v>
      </c>
      <c r="B356" s="12" t="s">
        <v>311</v>
      </c>
      <c r="C356" s="12" t="s">
        <v>360</v>
      </c>
      <c r="D356" s="12" t="s">
        <v>317</v>
      </c>
      <c r="E356" s="26">
        <v>45005190.399999999</v>
      </c>
      <c r="F356" s="26">
        <v>43813386.090000004</v>
      </c>
      <c r="G356" s="24">
        <f t="shared" si="5"/>
        <v>97.351851421119648</v>
      </c>
      <c r="H356" s="1"/>
      <c r="I356" s="1"/>
    </row>
    <row r="357" spans="1:9" ht="18.75" x14ac:dyDescent="0.3">
      <c r="A357" s="25" t="s">
        <v>457</v>
      </c>
      <c r="B357" s="12" t="s">
        <v>311</v>
      </c>
      <c r="C357" s="12" t="s">
        <v>898</v>
      </c>
      <c r="D357" s="12" t="s">
        <v>317</v>
      </c>
      <c r="E357" s="26">
        <v>0</v>
      </c>
      <c r="F357" s="26">
        <v>0</v>
      </c>
      <c r="G357" s="24" t="e">
        <f t="shared" si="5"/>
        <v>#DIV/0!</v>
      </c>
      <c r="H357" s="1"/>
      <c r="I357" s="1"/>
    </row>
    <row r="358" spans="1:9" ht="56.25" x14ac:dyDescent="0.3">
      <c r="A358" s="25" t="s">
        <v>395</v>
      </c>
      <c r="B358" s="12" t="s">
        <v>311</v>
      </c>
      <c r="C358" s="12" t="s">
        <v>898</v>
      </c>
      <c r="D358" s="12" t="s">
        <v>57</v>
      </c>
      <c r="E358" s="26">
        <v>0</v>
      </c>
      <c r="F358" s="26">
        <v>0</v>
      </c>
      <c r="G358" s="24" t="e">
        <f t="shared" si="5"/>
        <v>#DIV/0!</v>
      </c>
      <c r="H358" s="1"/>
      <c r="I358" s="1"/>
    </row>
    <row r="359" spans="1:9" ht="18.75" x14ac:dyDescent="0.3">
      <c r="A359" s="25" t="s">
        <v>396</v>
      </c>
      <c r="B359" s="12" t="s">
        <v>311</v>
      </c>
      <c r="C359" s="12" t="s">
        <v>898</v>
      </c>
      <c r="D359" s="12" t="s">
        <v>59</v>
      </c>
      <c r="E359" s="26">
        <v>0</v>
      </c>
      <c r="F359" s="26">
        <v>0</v>
      </c>
      <c r="G359" s="24" t="e">
        <f t="shared" si="5"/>
        <v>#DIV/0!</v>
      </c>
      <c r="H359" s="1"/>
      <c r="I359" s="1"/>
    </row>
    <row r="360" spans="1:9" ht="56.25" x14ac:dyDescent="0.3">
      <c r="A360" s="25" t="s">
        <v>968</v>
      </c>
      <c r="B360" s="12" t="s">
        <v>311</v>
      </c>
      <c r="C360" s="12" t="s">
        <v>899</v>
      </c>
      <c r="D360" s="12" t="s">
        <v>317</v>
      </c>
      <c r="E360" s="26">
        <v>0</v>
      </c>
      <c r="F360" s="26">
        <v>0</v>
      </c>
      <c r="G360" s="24" t="e">
        <f t="shared" si="5"/>
        <v>#DIV/0!</v>
      </c>
      <c r="H360" s="1"/>
      <c r="I360" s="1"/>
    </row>
    <row r="361" spans="1:9" ht="56.25" x14ac:dyDescent="0.3">
      <c r="A361" s="25" t="s">
        <v>395</v>
      </c>
      <c r="B361" s="12" t="s">
        <v>311</v>
      </c>
      <c r="C361" s="12" t="s">
        <v>899</v>
      </c>
      <c r="D361" s="12" t="s">
        <v>57</v>
      </c>
      <c r="E361" s="26">
        <v>0</v>
      </c>
      <c r="F361" s="26">
        <v>0</v>
      </c>
      <c r="G361" s="24" t="e">
        <f t="shared" si="5"/>
        <v>#DIV/0!</v>
      </c>
      <c r="H361" s="1"/>
      <c r="I361" s="1"/>
    </row>
    <row r="362" spans="1:9" ht="18.75" x14ac:dyDescent="0.3">
      <c r="A362" s="25" t="s">
        <v>396</v>
      </c>
      <c r="B362" s="12" t="s">
        <v>311</v>
      </c>
      <c r="C362" s="12" t="s">
        <v>899</v>
      </c>
      <c r="D362" s="12" t="s">
        <v>59</v>
      </c>
      <c r="E362" s="26">
        <v>0</v>
      </c>
      <c r="F362" s="26">
        <v>0</v>
      </c>
      <c r="G362" s="24" t="e">
        <f t="shared" si="5"/>
        <v>#DIV/0!</v>
      </c>
      <c r="H362" s="1"/>
      <c r="I362" s="1"/>
    </row>
    <row r="363" spans="1:9" ht="18.75" x14ac:dyDescent="0.3">
      <c r="A363" s="25" t="s">
        <v>457</v>
      </c>
      <c r="B363" s="12" t="s">
        <v>311</v>
      </c>
      <c r="C363" s="12" t="s">
        <v>901</v>
      </c>
      <c r="D363" s="12" t="s">
        <v>317</v>
      </c>
      <c r="E363" s="26">
        <v>45005190.399999999</v>
      </c>
      <c r="F363" s="26">
        <v>43813386.090000004</v>
      </c>
      <c r="G363" s="24">
        <f t="shared" si="5"/>
        <v>97.351851421119648</v>
      </c>
      <c r="H363" s="1"/>
      <c r="I363" s="1"/>
    </row>
    <row r="364" spans="1:9" ht="56.25" x14ac:dyDescent="0.3">
      <c r="A364" s="25" t="s">
        <v>395</v>
      </c>
      <c r="B364" s="12" t="s">
        <v>311</v>
      </c>
      <c r="C364" s="12" t="s">
        <v>901</v>
      </c>
      <c r="D364" s="12" t="s">
        <v>57</v>
      </c>
      <c r="E364" s="26">
        <v>45005190.399999999</v>
      </c>
      <c r="F364" s="26">
        <v>43813386.090000004</v>
      </c>
      <c r="G364" s="24">
        <f t="shared" si="5"/>
        <v>97.351851421119648</v>
      </c>
      <c r="H364" s="1"/>
      <c r="I364" s="1"/>
    </row>
    <row r="365" spans="1:9" ht="18.75" x14ac:dyDescent="0.3">
      <c r="A365" s="25" t="s">
        <v>396</v>
      </c>
      <c r="B365" s="12" t="s">
        <v>311</v>
      </c>
      <c r="C365" s="12" t="s">
        <v>901</v>
      </c>
      <c r="D365" s="12" t="s">
        <v>59</v>
      </c>
      <c r="E365" s="26">
        <v>45005190.399999999</v>
      </c>
      <c r="F365" s="26">
        <v>43813386.090000004</v>
      </c>
      <c r="G365" s="24">
        <f t="shared" si="5"/>
        <v>97.351851421119648</v>
      </c>
      <c r="H365" s="1"/>
      <c r="I365" s="1"/>
    </row>
    <row r="366" spans="1:9" ht="18.75" x14ac:dyDescent="0.3">
      <c r="A366" s="25" t="s">
        <v>458</v>
      </c>
      <c r="B366" s="12" t="s">
        <v>313</v>
      </c>
      <c r="C366" s="12" t="s">
        <v>360</v>
      </c>
      <c r="D366" s="12" t="s">
        <v>317</v>
      </c>
      <c r="E366" s="26">
        <v>239150</v>
      </c>
      <c r="F366" s="26">
        <v>239116.98</v>
      </c>
      <c r="G366" s="24">
        <f t="shared" si="5"/>
        <v>99.986192766046429</v>
      </c>
      <c r="H366" s="1"/>
      <c r="I366" s="1"/>
    </row>
    <row r="367" spans="1:9" ht="37.5" x14ac:dyDescent="0.3">
      <c r="A367" s="25" t="s">
        <v>459</v>
      </c>
      <c r="B367" s="12" t="s">
        <v>313</v>
      </c>
      <c r="C367" s="12" t="s">
        <v>1096</v>
      </c>
      <c r="D367" s="12" t="s">
        <v>317</v>
      </c>
      <c r="E367" s="26">
        <v>119650</v>
      </c>
      <c r="F367" s="26">
        <v>119616.98</v>
      </c>
      <c r="G367" s="24">
        <f t="shared" si="5"/>
        <v>99.972402841621388</v>
      </c>
      <c r="H367" s="1"/>
      <c r="I367" s="1"/>
    </row>
    <row r="368" spans="1:9" ht="37.5" x14ac:dyDescent="0.3">
      <c r="A368" s="25" t="s">
        <v>377</v>
      </c>
      <c r="B368" s="12" t="s">
        <v>313</v>
      </c>
      <c r="C368" s="12" t="s">
        <v>1096</v>
      </c>
      <c r="D368" s="12" t="s">
        <v>29</v>
      </c>
      <c r="E368" s="26">
        <v>119650</v>
      </c>
      <c r="F368" s="26">
        <v>119616.98</v>
      </c>
      <c r="G368" s="24">
        <f t="shared" si="5"/>
        <v>99.972402841621388</v>
      </c>
      <c r="H368" s="1"/>
      <c r="I368" s="1"/>
    </row>
    <row r="369" spans="1:9" ht="37.5" x14ac:dyDescent="0.3">
      <c r="A369" s="25" t="s">
        <v>378</v>
      </c>
      <c r="B369" s="12" t="s">
        <v>313</v>
      </c>
      <c r="C369" s="12" t="s">
        <v>1096</v>
      </c>
      <c r="D369" s="12" t="s">
        <v>31</v>
      </c>
      <c r="E369" s="26">
        <v>119650</v>
      </c>
      <c r="F369" s="26">
        <v>119616.98</v>
      </c>
      <c r="G369" s="24">
        <f t="shared" si="5"/>
        <v>99.972402841621388</v>
      </c>
      <c r="H369" s="1"/>
      <c r="I369" s="1"/>
    </row>
    <row r="370" spans="1:9" ht="18.75" x14ac:dyDescent="0.3">
      <c r="A370" s="25" t="s">
        <v>460</v>
      </c>
      <c r="B370" s="12" t="s">
        <v>313</v>
      </c>
      <c r="C370" s="12" t="s">
        <v>1097</v>
      </c>
      <c r="D370" s="12" t="s">
        <v>317</v>
      </c>
      <c r="E370" s="26">
        <v>119500</v>
      </c>
      <c r="F370" s="26">
        <v>119500</v>
      </c>
      <c r="G370" s="24">
        <f t="shared" si="5"/>
        <v>100</v>
      </c>
      <c r="H370" s="1"/>
      <c r="I370" s="1"/>
    </row>
    <row r="371" spans="1:9" ht="37.5" x14ac:dyDescent="0.3">
      <c r="A371" s="25" t="s">
        <v>387</v>
      </c>
      <c r="B371" s="12" t="s">
        <v>313</v>
      </c>
      <c r="C371" s="12" t="s">
        <v>1097</v>
      </c>
      <c r="D371" s="12" t="s">
        <v>69</v>
      </c>
      <c r="E371" s="26">
        <v>94500</v>
      </c>
      <c r="F371" s="26">
        <v>94500</v>
      </c>
      <c r="G371" s="24">
        <f t="shared" si="5"/>
        <v>100</v>
      </c>
      <c r="H371" s="1"/>
      <c r="I371" s="1"/>
    </row>
    <row r="372" spans="1:9" ht="18.75" x14ac:dyDescent="0.3">
      <c r="A372" s="25" t="s">
        <v>461</v>
      </c>
      <c r="B372" s="12" t="s">
        <v>313</v>
      </c>
      <c r="C372" s="12" t="s">
        <v>1097</v>
      </c>
      <c r="D372" s="12" t="s">
        <v>164</v>
      </c>
      <c r="E372" s="26">
        <v>94500</v>
      </c>
      <c r="F372" s="26">
        <v>94500</v>
      </c>
      <c r="G372" s="24">
        <f t="shared" si="5"/>
        <v>100</v>
      </c>
      <c r="H372" s="1"/>
      <c r="I372" s="1"/>
    </row>
    <row r="373" spans="1:9" ht="56.25" x14ac:dyDescent="0.3">
      <c r="A373" s="25" t="s">
        <v>395</v>
      </c>
      <c r="B373" s="12" t="s">
        <v>313</v>
      </c>
      <c r="C373" s="12" t="s">
        <v>1097</v>
      </c>
      <c r="D373" s="12" t="s">
        <v>57</v>
      </c>
      <c r="E373" s="26">
        <v>25000</v>
      </c>
      <c r="F373" s="26">
        <v>25000</v>
      </c>
      <c r="G373" s="24">
        <f t="shared" si="5"/>
        <v>100</v>
      </c>
      <c r="H373" s="1"/>
      <c r="I373" s="1"/>
    </row>
    <row r="374" spans="1:9" ht="18.75" x14ac:dyDescent="0.3">
      <c r="A374" s="25" t="s">
        <v>396</v>
      </c>
      <c r="B374" s="12" t="s">
        <v>313</v>
      </c>
      <c r="C374" s="12" t="s">
        <v>1097</v>
      </c>
      <c r="D374" s="12" t="s">
        <v>59</v>
      </c>
      <c r="E374" s="26">
        <v>25000</v>
      </c>
      <c r="F374" s="26">
        <v>25000</v>
      </c>
      <c r="G374" s="24">
        <f t="shared" si="5"/>
        <v>100</v>
      </c>
      <c r="H374" s="1"/>
      <c r="I374" s="1"/>
    </row>
    <row r="375" spans="1:9" ht="18.75" x14ac:dyDescent="0.3">
      <c r="A375" s="25" t="s">
        <v>462</v>
      </c>
      <c r="B375" s="12" t="s">
        <v>314</v>
      </c>
      <c r="C375" s="12" t="s">
        <v>360</v>
      </c>
      <c r="D375" s="12" t="s">
        <v>317</v>
      </c>
      <c r="E375" s="26">
        <v>104418038.09999999</v>
      </c>
      <c r="F375" s="26">
        <v>102044237.89</v>
      </c>
      <c r="G375" s="24">
        <f t="shared" si="5"/>
        <v>97.726637798225397</v>
      </c>
      <c r="H375" s="1"/>
      <c r="I375" s="1"/>
    </row>
    <row r="376" spans="1:9" ht="37.5" x14ac:dyDescent="0.3">
      <c r="A376" s="25" t="s">
        <v>376</v>
      </c>
      <c r="B376" s="12" t="s">
        <v>314</v>
      </c>
      <c r="C376" s="12" t="s">
        <v>903</v>
      </c>
      <c r="D376" s="12" t="s">
        <v>317</v>
      </c>
      <c r="E376" s="26">
        <v>2918876</v>
      </c>
      <c r="F376" s="26">
        <v>2889526.79</v>
      </c>
      <c r="G376" s="24">
        <f t="shared" si="5"/>
        <v>98.994503021025906</v>
      </c>
      <c r="H376" s="1"/>
      <c r="I376" s="1"/>
    </row>
    <row r="377" spans="1:9" ht="93.75" x14ac:dyDescent="0.3">
      <c r="A377" s="25" t="s">
        <v>374</v>
      </c>
      <c r="B377" s="36" t="s">
        <v>314</v>
      </c>
      <c r="C377" s="12" t="s">
        <v>903</v>
      </c>
      <c r="D377" s="12" t="s">
        <v>23</v>
      </c>
      <c r="E377" s="26">
        <v>2918876</v>
      </c>
      <c r="F377" s="26">
        <v>2889526.79</v>
      </c>
      <c r="G377" s="24">
        <f t="shared" si="5"/>
        <v>98.994503021025906</v>
      </c>
      <c r="H377" s="1"/>
      <c r="I377" s="1"/>
    </row>
    <row r="378" spans="1:9" ht="37.5" x14ac:dyDescent="0.3">
      <c r="A378" s="25" t="s">
        <v>375</v>
      </c>
      <c r="B378" s="12" t="s">
        <v>314</v>
      </c>
      <c r="C378" s="12" t="s">
        <v>903</v>
      </c>
      <c r="D378" s="12" t="s">
        <v>25</v>
      </c>
      <c r="E378" s="26">
        <v>2918876</v>
      </c>
      <c r="F378" s="26">
        <v>2889526.79</v>
      </c>
      <c r="G378" s="24">
        <f t="shared" si="5"/>
        <v>98.994503021025906</v>
      </c>
      <c r="H378" s="1"/>
      <c r="I378" s="1"/>
    </row>
    <row r="379" spans="1:9" ht="56.25" x14ac:dyDescent="0.3">
      <c r="A379" s="25" t="s">
        <v>397</v>
      </c>
      <c r="B379" s="12" t="s">
        <v>314</v>
      </c>
      <c r="C379" s="12" t="s">
        <v>904</v>
      </c>
      <c r="D379" s="12" t="s">
        <v>317</v>
      </c>
      <c r="E379" s="26">
        <v>5690114.5700000003</v>
      </c>
      <c r="F379" s="26">
        <v>5452923.5300000003</v>
      </c>
      <c r="G379" s="24">
        <f t="shared" si="5"/>
        <v>95.831524355405023</v>
      </c>
      <c r="H379" s="1"/>
      <c r="I379" s="1"/>
    </row>
    <row r="380" spans="1:9" ht="93.75" x14ac:dyDescent="0.3">
      <c r="A380" s="25" t="s">
        <v>374</v>
      </c>
      <c r="B380" s="12" t="s">
        <v>314</v>
      </c>
      <c r="C380" s="12" t="s">
        <v>904</v>
      </c>
      <c r="D380" s="12" t="s">
        <v>23</v>
      </c>
      <c r="E380" s="26">
        <v>5525532.5700000003</v>
      </c>
      <c r="F380" s="26">
        <v>5315353.79</v>
      </c>
      <c r="G380" s="24">
        <f t="shared" si="5"/>
        <v>96.196225841810573</v>
      </c>
      <c r="H380" s="1"/>
      <c r="I380" s="1"/>
    </row>
    <row r="381" spans="1:9" ht="37.5" x14ac:dyDescent="0.3">
      <c r="A381" s="25" t="s">
        <v>407</v>
      </c>
      <c r="B381" s="12" t="s">
        <v>314</v>
      </c>
      <c r="C381" s="12" t="s">
        <v>904</v>
      </c>
      <c r="D381" s="12" t="s">
        <v>41</v>
      </c>
      <c r="E381" s="26">
        <v>5525532.5700000003</v>
      </c>
      <c r="F381" s="26">
        <v>5315353.79</v>
      </c>
      <c r="G381" s="24">
        <f t="shared" si="5"/>
        <v>96.196225841810573</v>
      </c>
      <c r="H381" s="1"/>
      <c r="I381" s="1"/>
    </row>
    <row r="382" spans="1:9" ht="37.5" x14ac:dyDescent="0.3">
      <c r="A382" s="25" t="s">
        <v>377</v>
      </c>
      <c r="B382" s="12" t="s">
        <v>314</v>
      </c>
      <c r="C382" s="12" t="s">
        <v>904</v>
      </c>
      <c r="D382" s="12" t="s">
        <v>29</v>
      </c>
      <c r="E382" s="26">
        <v>164582</v>
      </c>
      <c r="F382" s="26">
        <v>137569.74</v>
      </c>
      <c r="G382" s="24">
        <f t="shared" si="5"/>
        <v>83.587354631733717</v>
      </c>
      <c r="H382" s="1"/>
      <c r="I382" s="1"/>
    </row>
    <row r="383" spans="1:9" ht="37.5" x14ac:dyDescent="0.3">
      <c r="A383" s="25" t="s">
        <v>378</v>
      </c>
      <c r="B383" s="12" t="s">
        <v>314</v>
      </c>
      <c r="C383" s="12" t="s">
        <v>904</v>
      </c>
      <c r="D383" s="12" t="s">
        <v>31</v>
      </c>
      <c r="E383" s="26">
        <v>164582</v>
      </c>
      <c r="F383" s="26">
        <v>137569.74</v>
      </c>
      <c r="G383" s="24">
        <f t="shared" si="5"/>
        <v>83.587354631733717</v>
      </c>
      <c r="H383" s="1"/>
      <c r="I383" s="1"/>
    </row>
    <row r="384" spans="1:9" ht="18.75" x14ac:dyDescent="0.3">
      <c r="A384" s="25" t="s">
        <v>1098</v>
      </c>
      <c r="B384" s="12" t="s">
        <v>314</v>
      </c>
      <c r="C384" s="12" t="s">
        <v>1099</v>
      </c>
      <c r="D384" s="12" t="s">
        <v>317</v>
      </c>
      <c r="E384" s="26">
        <v>61682509.920000002</v>
      </c>
      <c r="F384" s="26">
        <v>60325863.420000002</v>
      </c>
      <c r="G384" s="24">
        <f t="shared" si="5"/>
        <v>97.800597767893166</v>
      </c>
      <c r="H384" s="1"/>
      <c r="I384" s="1"/>
    </row>
    <row r="385" spans="1:9" ht="56.25" x14ac:dyDescent="0.3">
      <c r="A385" s="25" t="s">
        <v>395</v>
      </c>
      <c r="B385" s="12" t="s">
        <v>314</v>
      </c>
      <c r="C385" s="12" t="s">
        <v>1099</v>
      </c>
      <c r="D385" s="12" t="s">
        <v>57</v>
      </c>
      <c r="E385" s="26">
        <v>61682509.920000002</v>
      </c>
      <c r="F385" s="26">
        <v>60325863.420000002</v>
      </c>
      <c r="G385" s="24">
        <f t="shared" si="5"/>
        <v>97.800597767893166</v>
      </c>
      <c r="H385" s="1"/>
      <c r="I385" s="1"/>
    </row>
    <row r="386" spans="1:9" ht="18.75" x14ac:dyDescent="0.3">
      <c r="A386" s="25" t="s">
        <v>396</v>
      </c>
      <c r="B386" s="12" t="s">
        <v>314</v>
      </c>
      <c r="C386" s="12" t="s">
        <v>1099</v>
      </c>
      <c r="D386" s="12" t="s">
        <v>59</v>
      </c>
      <c r="E386" s="26">
        <v>61682509.920000002</v>
      </c>
      <c r="F386" s="26">
        <v>60325863.420000002</v>
      </c>
      <c r="G386" s="24">
        <f t="shared" si="5"/>
        <v>97.800597767893166</v>
      </c>
      <c r="H386" s="1"/>
      <c r="I386" s="1"/>
    </row>
    <row r="387" spans="1:9" ht="37.5" x14ac:dyDescent="0.3">
      <c r="A387" s="25" t="s">
        <v>463</v>
      </c>
      <c r="B387" s="12" t="s">
        <v>314</v>
      </c>
      <c r="C387" s="12" t="s">
        <v>905</v>
      </c>
      <c r="D387" s="12" t="s">
        <v>317</v>
      </c>
      <c r="E387" s="26">
        <v>8176676.6699999999</v>
      </c>
      <c r="F387" s="26">
        <v>8176676.6699999999</v>
      </c>
      <c r="G387" s="24">
        <f t="shared" si="5"/>
        <v>100</v>
      </c>
      <c r="H387" s="1"/>
      <c r="I387" s="1"/>
    </row>
    <row r="388" spans="1:9" ht="56.25" x14ac:dyDescent="0.3">
      <c r="A388" s="25" t="s">
        <v>395</v>
      </c>
      <c r="B388" s="12" t="s">
        <v>314</v>
      </c>
      <c r="C388" s="12" t="s">
        <v>905</v>
      </c>
      <c r="D388" s="12" t="s">
        <v>57</v>
      </c>
      <c r="E388" s="26">
        <v>8176676.6699999999</v>
      </c>
      <c r="F388" s="26">
        <v>8176676.6699999999</v>
      </c>
      <c r="G388" s="24">
        <f t="shared" si="5"/>
        <v>100</v>
      </c>
      <c r="H388" s="1"/>
      <c r="I388" s="1"/>
    </row>
    <row r="389" spans="1:9" ht="26.25" customHeight="1" x14ac:dyDescent="0.3">
      <c r="A389" s="25" t="s">
        <v>396</v>
      </c>
      <c r="B389" s="12" t="s">
        <v>314</v>
      </c>
      <c r="C389" s="12" t="s">
        <v>905</v>
      </c>
      <c r="D389" s="12" t="s">
        <v>59</v>
      </c>
      <c r="E389" s="26">
        <v>8176676.6699999999</v>
      </c>
      <c r="F389" s="26">
        <v>8176676.6699999999</v>
      </c>
      <c r="G389" s="24">
        <f t="shared" si="5"/>
        <v>100</v>
      </c>
      <c r="H389" s="1"/>
      <c r="I389" s="1"/>
    </row>
    <row r="390" spans="1:9" ht="56.25" x14ac:dyDescent="0.3">
      <c r="A390" s="25" t="s">
        <v>464</v>
      </c>
      <c r="B390" s="12" t="s">
        <v>314</v>
      </c>
      <c r="C390" s="12" t="s">
        <v>906</v>
      </c>
      <c r="D390" s="12" t="s">
        <v>317</v>
      </c>
      <c r="E390" s="26">
        <v>1111000</v>
      </c>
      <c r="F390" s="26">
        <v>990010</v>
      </c>
      <c r="G390" s="24">
        <f t="shared" si="5"/>
        <v>89.109810981098121</v>
      </c>
      <c r="H390" s="1"/>
      <c r="I390" s="1"/>
    </row>
    <row r="391" spans="1:9" ht="37.5" x14ac:dyDescent="0.3">
      <c r="A391" s="25" t="s">
        <v>377</v>
      </c>
      <c r="B391" s="12" t="s">
        <v>314</v>
      </c>
      <c r="C391" s="12" t="s">
        <v>906</v>
      </c>
      <c r="D391" s="12" t="s">
        <v>29</v>
      </c>
      <c r="E391" s="26">
        <v>1111000</v>
      </c>
      <c r="F391" s="26">
        <v>990010</v>
      </c>
      <c r="G391" s="24">
        <f t="shared" si="5"/>
        <v>89.109810981098121</v>
      </c>
      <c r="H391" s="1"/>
      <c r="I391" s="1"/>
    </row>
    <row r="392" spans="1:9" ht="37.5" x14ac:dyDescent="0.3">
      <c r="A392" s="25" t="s">
        <v>378</v>
      </c>
      <c r="B392" s="12" t="s">
        <v>314</v>
      </c>
      <c r="C392" s="12" t="s">
        <v>906</v>
      </c>
      <c r="D392" s="12" t="s">
        <v>31</v>
      </c>
      <c r="E392" s="26">
        <v>1111000</v>
      </c>
      <c r="F392" s="26">
        <v>990010</v>
      </c>
      <c r="G392" s="24">
        <f t="shared" si="5"/>
        <v>89.109810981098121</v>
      </c>
      <c r="H392" s="1"/>
      <c r="I392" s="1"/>
    </row>
    <row r="393" spans="1:9" ht="37.5" x14ac:dyDescent="0.3">
      <c r="A393" s="25" t="s">
        <v>459</v>
      </c>
      <c r="B393" s="12" t="s">
        <v>314</v>
      </c>
      <c r="C393" s="12" t="s">
        <v>907</v>
      </c>
      <c r="D393" s="12" t="s">
        <v>317</v>
      </c>
      <c r="E393" s="26">
        <v>696600</v>
      </c>
      <c r="F393" s="26">
        <v>297000</v>
      </c>
      <c r="G393" s="24">
        <f t="shared" si="5"/>
        <v>42.63565891472868</v>
      </c>
      <c r="H393" s="1"/>
      <c r="I393" s="1"/>
    </row>
    <row r="394" spans="1:9" ht="93.75" x14ac:dyDescent="0.3">
      <c r="A394" s="25" t="s">
        <v>374</v>
      </c>
      <c r="B394" s="12" t="s">
        <v>314</v>
      </c>
      <c r="C394" s="12" t="s">
        <v>907</v>
      </c>
      <c r="D394" s="12" t="s">
        <v>23</v>
      </c>
      <c r="E394" s="26">
        <v>4000</v>
      </c>
      <c r="F394" s="26">
        <v>0</v>
      </c>
      <c r="G394" s="24">
        <f t="shared" si="5"/>
        <v>0</v>
      </c>
      <c r="H394" s="1"/>
      <c r="I394" s="1"/>
    </row>
    <row r="395" spans="1:9" ht="37.5" x14ac:dyDescent="0.3">
      <c r="A395" s="25" t="s">
        <v>407</v>
      </c>
      <c r="B395" s="12" t="s">
        <v>314</v>
      </c>
      <c r="C395" s="12" t="s">
        <v>907</v>
      </c>
      <c r="D395" s="12" t="s">
        <v>41</v>
      </c>
      <c r="E395" s="26">
        <v>4000</v>
      </c>
      <c r="F395" s="26">
        <v>0</v>
      </c>
      <c r="G395" s="24">
        <f t="shared" si="5"/>
        <v>0</v>
      </c>
      <c r="H395" s="1"/>
      <c r="I395" s="1"/>
    </row>
    <row r="396" spans="1:9" ht="37.5" x14ac:dyDescent="0.3">
      <c r="A396" s="25" t="s">
        <v>377</v>
      </c>
      <c r="B396" s="12" t="s">
        <v>314</v>
      </c>
      <c r="C396" s="12" t="s">
        <v>907</v>
      </c>
      <c r="D396" s="12" t="s">
        <v>29</v>
      </c>
      <c r="E396" s="26">
        <v>692600</v>
      </c>
      <c r="F396" s="26">
        <v>297000</v>
      </c>
      <c r="G396" s="24">
        <f t="shared" ref="G396:G459" si="6">F396/E396*100</f>
        <v>42.881894311290786</v>
      </c>
      <c r="H396" s="1"/>
      <c r="I396" s="1"/>
    </row>
    <row r="397" spans="1:9" ht="37.5" x14ac:dyDescent="0.3">
      <c r="A397" s="25" t="s">
        <v>378</v>
      </c>
      <c r="B397" s="12" t="s">
        <v>314</v>
      </c>
      <c r="C397" s="12" t="s">
        <v>907</v>
      </c>
      <c r="D397" s="12" t="s">
        <v>31</v>
      </c>
      <c r="E397" s="26">
        <v>692600</v>
      </c>
      <c r="F397" s="26">
        <v>297000</v>
      </c>
      <c r="G397" s="24">
        <f t="shared" si="6"/>
        <v>42.881894311290786</v>
      </c>
      <c r="H397" s="1"/>
      <c r="I397" s="1"/>
    </row>
    <row r="398" spans="1:9" ht="18.75" x14ac:dyDescent="0.3">
      <c r="A398" s="25" t="s">
        <v>460</v>
      </c>
      <c r="B398" s="12" t="s">
        <v>314</v>
      </c>
      <c r="C398" s="12" t="s">
        <v>908</v>
      </c>
      <c r="D398" s="12" t="s">
        <v>317</v>
      </c>
      <c r="E398" s="26">
        <v>1040000</v>
      </c>
      <c r="F398" s="26">
        <v>882000</v>
      </c>
      <c r="G398" s="24">
        <f t="shared" si="6"/>
        <v>84.807692307692307</v>
      </c>
      <c r="H398" s="1"/>
      <c r="I398" s="1"/>
    </row>
    <row r="399" spans="1:9" ht="37.5" x14ac:dyDescent="0.3">
      <c r="A399" s="25" t="s">
        <v>387</v>
      </c>
      <c r="B399" s="12" t="s">
        <v>314</v>
      </c>
      <c r="C399" s="12" t="s">
        <v>908</v>
      </c>
      <c r="D399" s="12" t="s">
        <v>69</v>
      </c>
      <c r="E399" s="26">
        <v>1040000</v>
      </c>
      <c r="F399" s="26">
        <v>882000</v>
      </c>
      <c r="G399" s="24">
        <f t="shared" si="6"/>
        <v>84.807692307692307</v>
      </c>
      <c r="H399" s="1"/>
      <c r="I399" s="1"/>
    </row>
    <row r="400" spans="1:9" ht="18.75" x14ac:dyDescent="0.3">
      <c r="A400" s="25" t="s">
        <v>461</v>
      </c>
      <c r="B400" s="12" t="s">
        <v>314</v>
      </c>
      <c r="C400" s="12" t="s">
        <v>908</v>
      </c>
      <c r="D400" s="12" t="s">
        <v>164</v>
      </c>
      <c r="E400" s="26">
        <v>1040000</v>
      </c>
      <c r="F400" s="26">
        <v>882000</v>
      </c>
      <c r="G400" s="24">
        <f t="shared" si="6"/>
        <v>84.807692307692307</v>
      </c>
      <c r="H400" s="1"/>
      <c r="I400" s="1"/>
    </row>
    <row r="401" spans="1:9" ht="37.5" x14ac:dyDescent="0.3">
      <c r="A401" s="25" t="s">
        <v>1100</v>
      </c>
      <c r="B401" s="12" t="s">
        <v>314</v>
      </c>
      <c r="C401" s="12" t="s">
        <v>902</v>
      </c>
      <c r="D401" s="12" t="s">
        <v>317</v>
      </c>
      <c r="E401" s="26">
        <v>2411136</v>
      </c>
      <c r="F401" s="26">
        <v>2411136</v>
      </c>
      <c r="G401" s="24">
        <f t="shared" si="6"/>
        <v>100</v>
      </c>
      <c r="H401" s="1"/>
      <c r="I401" s="1"/>
    </row>
    <row r="402" spans="1:9" ht="56.25" x14ac:dyDescent="0.3">
      <c r="A402" s="25" t="s">
        <v>395</v>
      </c>
      <c r="B402" s="12" t="s">
        <v>314</v>
      </c>
      <c r="C402" s="12" t="s">
        <v>902</v>
      </c>
      <c r="D402" s="12" t="s">
        <v>57</v>
      </c>
      <c r="E402" s="26">
        <v>2411136</v>
      </c>
      <c r="F402" s="26">
        <v>2411136</v>
      </c>
      <c r="G402" s="24">
        <f t="shared" si="6"/>
        <v>100</v>
      </c>
      <c r="H402" s="1"/>
      <c r="I402" s="1"/>
    </row>
    <row r="403" spans="1:9" ht="18.75" x14ac:dyDescent="0.3">
      <c r="A403" s="25" t="s">
        <v>396</v>
      </c>
      <c r="B403" s="12" t="s">
        <v>314</v>
      </c>
      <c r="C403" s="12" t="s">
        <v>902</v>
      </c>
      <c r="D403" s="12" t="s">
        <v>59</v>
      </c>
      <c r="E403" s="26">
        <v>2411136</v>
      </c>
      <c r="F403" s="26">
        <v>2411136</v>
      </c>
      <c r="G403" s="24">
        <f t="shared" si="6"/>
        <v>100</v>
      </c>
      <c r="H403" s="1"/>
      <c r="I403" s="1"/>
    </row>
    <row r="404" spans="1:9" ht="131.25" x14ac:dyDescent="0.3">
      <c r="A404" s="25" t="s">
        <v>465</v>
      </c>
      <c r="B404" s="12" t="s">
        <v>314</v>
      </c>
      <c r="C404" s="12" t="s">
        <v>909</v>
      </c>
      <c r="D404" s="12" t="s">
        <v>317</v>
      </c>
      <c r="E404" s="26">
        <v>10253400</v>
      </c>
      <c r="F404" s="26">
        <v>10253400</v>
      </c>
      <c r="G404" s="24">
        <f t="shared" si="6"/>
        <v>100</v>
      </c>
      <c r="H404" s="1"/>
      <c r="I404" s="1"/>
    </row>
    <row r="405" spans="1:9" ht="37.5" x14ac:dyDescent="0.3">
      <c r="A405" s="25" t="s">
        <v>387</v>
      </c>
      <c r="B405" s="12" t="s">
        <v>314</v>
      </c>
      <c r="C405" s="12" t="s">
        <v>909</v>
      </c>
      <c r="D405" s="12" t="s">
        <v>69</v>
      </c>
      <c r="E405" s="26">
        <v>10253400</v>
      </c>
      <c r="F405" s="26">
        <v>10253400</v>
      </c>
      <c r="G405" s="24">
        <f t="shared" si="6"/>
        <v>100</v>
      </c>
      <c r="H405" s="1"/>
      <c r="I405" s="1"/>
    </row>
    <row r="406" spans="1:9" ht="37.5" x14ac:dyDescent="0.3">
      <c r="A406" s="25" t="s">
        <v>388</v>
      </c>
      <c r="B406" s="12" t="s">
        <v>314</v>
      </c>
      <c r="C406" s="12" t="s">
        <v>909</v>
      </c>
      <c r="D406" s="12" t="s">
        <v>70</v>
      </c>
      <c r="E406" s="26">
        <v>10253400</v>
      </c>
      <c r="F406" s="26">
        <v>10253400</v>
      </c>
      <c r="G406" s="24">
        <f t="shared" si="6"/>
        <v>100</v>
      </c>
      <c r="H406" s="1"/>
      <c r="I406" s="1"/>
    </row>
    <row r="407" spans="1:9" ht="56.25" x14ac:dyDescent="0.3">
      <c r="A407" s="25" t="s">
        <v>397</v>
      </c>
      <c r="B407" s="12" t="s">
        <v>314</v>
      </c>
      <c r="C407" s="12" t="s">
        <v>910</v>
      </c>
      <c r="D407" s="12" t="s">
        <v>317</v>
      </c>
      <c r="E407" s="26">
        <v>7523746.2300000004</v>
      </c>
      <c r="F407" s="26">
        <v>7452473.75</v>
      </c>
      <c r="G407" s="24">
        <f t="shared" si="6"/>
        <v>99.052699575168944</v>
      </c>
      <c r="H407" s="1"/>
      <c r="I407" s="1"/>
    </row>
    <row r="408" spans="1:9" ht="93.75" x14ac:dyDescent="0.3">
      <c r="A408" s="25" t="s">
        <v>374</v>
      </c>
      <c r="B408" s="12" t="s">
        <v>314</v>
      </c>
      <c r="C408" s="12" t="s">
        <v>910</v>
      </c>
      <c r="D408" s="12" t="s">
        <v>23</v>
      </c>
      <c r="E408" s="26">
        <v>7273015.2300000004</v>
      </c>
      <c r="F408" s="26">
        <v>7255261.9000000004</v>
      </c>
      <c r="G408" s="24">
        <f t="shared" si="6"/>
        <v>99.755901377371387</v>
      </c>
      <c r="H408" s="1"/>
      <c r="I408" s="1"/>
    </row>
    <row r="409" spans="1:9" ht="37.5" x14ac:dyDescent="0.3">
      <c r="A409" s="25" t="s">
        <v>407</v>
      </c>
      <c r="B409" s="12" t="s">
        <v>314</v>
      </c>
      <c r="C409" s="12" t="s">
        <v>910</v>
      </c>
      <c r="D409" s="12" t="s">
        <v>41</v>
      </c>
      <c r="E409" s="26">
        <v>7273015.2300000004</v>
      </c>
      <c r="F409" s="26">
        <v>7255261.9000000004</v>
      </c>
      <c r="G409" s="24">
        <f t="shared" si="6"/>
        <v>99.755901377371387</v>
      </c>
      <c r="H409" s="1"/>
      <c r="I409" s="1"/>
    </row>
    <row r="410" spans="1:9" ht="37.5" x14ac:dyDescent="0.3">
      <c r="A410" s="25" t="s">
        <v>377</v>
      </c>
      <c r="B410" s="12" t="s">
        <v>314</v>
      </c>
      <c r="C410" s="12" t="s">
        <v>910</v>
      </c>
      <c r="D410" s="12" t="s">
        <v>29</v>
      </c>
      <c r="E410" s="26">
        <v>250171</v>
      </c>
      <c r="F410" s="26">
        <v>196653.85</v>
      </c>
      <c r="G410" s="24">
        <f t="shared" si="6"/>
        <v>78.60777228375791</v>
      </c>
      <c r="H410" s="1"/>
      <c r="I410" s="1"/>
    </row>
    <row r="411" spans="1:9" ht="37.5" x14ac:dyDescent="0.3">
      <c r="A411" s="25" t="s">
        <v>378</v>
      </c>
      <c r="B411" s="12" t="s">
        <v>314</v>
      </c>
      <c r="C411" s="12" t="s">
        <v>910</v>
      </c>
      <c r="D411" s="12" t="s">
        <v>31</v>
      </c>
      <c r="E411" s="26">
        <v>250171</v>
      </c>
      <c r="F411" s="26">
        <v>196653.85</v>
      </c>
      <c r="G411" s="24">
        <f t="shared" si="6"/>
        <v>78.60777228375791</v>
      </c>
      <c r="H411" s="1"/>
      <c r="I411" s="1"/>
    </row>
    <row r="412" spans="1:9" ht="18.75" x14ac:dyDescent="0.3">
      <c r="A412" s="25" t="s">
        <v>380</v>
      </c>
      <c r="B412" s="12" t="s">
        <v>314</v>
      </c>
      <c r="C412" s="12" t="s">
        <v>910</v>
      </c>
      <c r="D412" s="12" t="s">
        <v>33</v>
      </c>
      <c r="E412" s="26">
        <v>560</v>
      </c>
      <c r="F412" s="26">
        <v>558</v>
      </c>
      <c r="G412" s="24">
        <f t="shared" si="6"/>
        <v>99.642857142857139</v>
      </c>
      <c r="H412" s="1"/>
      <c r="I412" s="1"/>
    </row>
    <row r="413" spans="1:9" ht="18.75" x14ac:dyDescent="0.3">
      <c r="A413" s="25" t="s">
        <v>384</v>
      </c>
      <c r="B413" s="12" t="s">
        <v>314</v>
      </c>
      <c r="C413" s="12" t="s">
        <v>910</v>
      </c>
      <c r="D413" s="12" t="s">
        <v>35</v>
      </c>
      <c r="E413" s="26">
        <v>560</v>
      </c>
      <c r="F413" s="26">
        <v>558</v>
      </c>
      <c r="G413" s="24">
        <f t="shared" si="6"/>
        <v>99.642857142857139</v>
      </c>
      <c r="H413" s="1"/>
      <c r="I413" s="1"/>
    </row>
    <row r="414" spans="1:9" ht="56.25" x14ac:dyDescent="0.3">
      <c r="A414" s="25" t="s">
        <v>397</v>
      </c>
      <c r="B414" s="12" t="s">
        <v>314</v>
      </c>
      <c r="C414" s="12" t="s">
        <v>911</v>
      </c>
      <c r="D414" s="12" t="s">
        <v>317</v>
      </c>
      <c r="E414" s="26">
        <v>2404858.2000000002</v>
      </c>
      <c r="F414" s="26">
        <v>2404107.2200000002</v>
      </c>
      <c r="G414" s="24">
        <f t="shared" si="6"/>
        <v>99.96877237917812</v>
      </c>
      <c r="H414" s="1"/>
      <c r="I414" s="1"/>
    </row>
    <row r="415" spans="1:9" ht="93.75" x14ac:dyDescent="0.3">
      <c r="A415" s="25" t="s">
        <v>374</v>
      </c>
      <c r="B415" s="12" t="s">
        <v>314</v>
      </c>
      <c r="C415" s="12" t="s">
        <v>911</v>
      </c>
      <c r="D415" s="12" t="s">
        <v>23</v>
      </c>
      <c r="E415" s="26">
        <v>2404858.2000000002</v>
      </c>
      <c r="F415" s="26">
        <v>2404107.2200000002</v>
      </c>
      <c r="G415" s="24">
        <f t="shared" si="6"/>
        <v>99.96877237917812</v>
      </c>
      <c r="H415" s="1"/>
      <c r="I415" s="1"/>
    </row>
    <row r="416" spans="1:9" ht="37.5" x14ac:dyDescent="0.3">
      <c r="A416" s="25" t="s">
        <v>407</v>
      </c>
      <c r="B416" s="12" t="s">
        <v>314</v>
      </c>
      <c r="C416" s="12" t="s">
        <v>911</v>
      </c>
      <c r="D416" s="12" t="s">
        <v>41</v>
      </c>
      <c r="E416" s="26">
        <v>2404858.2000000002</v>
      </c>
      <c r="F416" s="26">
        <v>2404107.2200000002</v>
      </c>
      <c r="G416" s="24">
        <f t="shared" si="6"/>
        <v>99.96877237917812</v>
      </c>
      <c r="H416" s="1"/>
      <c r="I416" s="1"/>
    </row>
    <row r="417" spans="1:9" ht="131.25" x14ac:dyDescent="0.3">
      <c r="A417" s="25" t="s">
        <v>465</v>
      </c>
      <c r="B417" s="12" t="s">
        <v>314</v>
      </c>
      <c r="C417" s="12" t="s">
        <v>1101</v>
      </c>
      <c r="D417" s="12" t="s">
        <v>317</v>
      </c>
      <c r="E417" s="26">
        <v>271800</v>
      </c>
      <c r="F417" s="26">
        <v>271800</v>
      </c>
      <c r="G417" s="24">
        <f t="shared" si="6"/>
        <v>100</v>
      </c>
      <c r="H417" s="1"/>
      <c r="I417" s="1"/>
    </row>
    <row r="418" spans="1:9" ht="37.5" x14ac:dyDescent="0.3">
      <c r="A418" s="25" t="s">
        <v>387</v>
      </c>
      <c r="B418" s="12" t="s">
        <v>314</v>
      </c>
      <c r="C418" s="12" t="s">
        <v>1101</v>
      </c>
      <c r="D418" s="12" t="s">
        <v>69</v>
      </c>
      <c r="E418" s="26">
        <v>271800</v>
      </c>
      <c r="F418" s="26">
        <v>271800</v>
      </c>
      <c r="G418" s="24">
        <f t="shared" si="6"/>
        <v>100</v>
      </c>
      <c r="H418" s="1"/>
      <c r="I418" s="1"/>
    </row>
    <row r="419" spans="1:9" ht="37.5" x14ac:dyDescent="0.3">
      <c r="A419" s="25" t="s">
        <v>388</v>
      </c>
      <c r="B419" s="12" t="s">
        <v>314</v>
      </c>
      <c r="C419" s="12" t="s">
        <v>1101</v>
      </c>
      <c r="D419" s="12" t="s">
        <v>70</v>
      </c>
      <c r="E419" s="26">
        <v>271800</v>
      </c>
      <c r="F419" s="26">
        <v>271800</v>
      </c>
      <c r="G419" s="24">
        <f t="shared" si="6"/>
        <v>100</v>
      </c>
      <c r="H419" s="1"/>
      <c r="I419" s="1"/>
    </row>
    <row r="420" spans="1:9" ht="93.75" x14ac:dyDescent="0.3">
      <c r="A420" s="25" t="s">
        <v>1068</v>
      </c>
      <c r="B420" s="12" t="s">
        <v>314</v>
      </c>
      <c r="C420" s="12" t="s">
        <v>1069</v>
      </c>
      <c r="D420" s="12" t="s">
        <v>317</v>
      </c>
      <c r="E420" s="26">
        <v>237320.51</v>
      </c>
      <c r="F420" s="26">
        <v>237320.51</v>
      </c>
      <c r="G420" s="24">
        <f t="shared" si="6"/>
        <v>100</v>
      </c>
      <c r="H420" s="1"/>
      <c r="I420" s="1"/>
    </row>
    <row r="421" spans="1:9" ht="93.75" x14ac:dyDescent="0.3">
      <c r="A421" s="25" t="s">
        <v>374</v>
      </c>
      <c r="B421" s="12" t="s">
        <v>314</v>
      </c>
      <c r="C421" s="12" t="s">
        <v>1069</v>
      </c>
      <c r="D421" s="12" t="s">
        <v>23</v>
      </c>
      <c r="E421" s="26">
        <v>237320.51</v>
      </c>
      <c r="F421" s="26">
        <v>237320.51</v>
      </c>
      <c r="G421" s="24">
        <f t="shared" si="6"/>
        <v>100</v>
      </c>
      <c r="H421" s="1"/>
      <c r="I421" s="1"/>
    </row>
    <row r="422" spans="1:9" ht="37.5" x14ac:dyDescent="0.3">
      <c r="A422" s="25" t="s">
        <v>375</v>
      </c>
      <c r="B422" s="12" t="s">
        <v>314</v>
      </c>
      <c r="C422" s="12" t="s">
        <v>1069</v>
      </c>
      <c r="D422" s="12" t="s">
        <v>25</v>
      </c>
      <c r="E422" s="26">
        <v>237320.51</v>
      </c>
      <c r="F422" s="26">
        <v>237320.51</v>
      </c>
      <c r="G422" s="24">
        <f t="shared" si="6"/>
        <v>100</v>
      </c>
      <c r="H422" s="1"/>
      <c r="I422" s="1"/>
    </row>
    <row r="423" spans="1:9" ht="18.75" x14ac:dyDescent="0.3">
      <c r="A423" s="21" t="s">
        <v>466</v>
      </c>
      <c r="B423" s="22" t="s">
        <v>315</v>
      </c>
      <c r="C423" s="22" t="s">
        <v>360</v>
      </c>
      <c r="D423" s="22" t="s">
        <v>317</v>
      </c>
      <c r="E423" s="23">
        <v>96032580.180000007</v>
      </c>
      <c r="F423" s="23">
        <v>92846514.730000004</v>
      </c>
      <c r="G423" s="27">
        <f t="shared" si="6"/>
        <v>96.68230777093757</v>
      </c>
      <c r="H423" s="1"/>
      <c r="I423" s="1"/>
    </row>
    <row r="424" spans="1:9" ht="18.75" x14ac:dyDescent="0.3">
      <c r="A424" s="25" t="s">
        <v>467</v>
      </c>
      <c r="B424" s="12" t="s">
        <v>316</v>
      </c>
      <c r="C424" s="12" t="s">
        <v>360</v>
      </c>
      <c r="D424" s="12" t="s">
        <v>317</v>
      </c>
      <c r="E424" s="26">
        <v>85234384.939999998</v>
      </c>
      <c r="F424" s="26">
        <v>82268351.430000007</v>
      </c>
      <c r="G424" s="24">
        <f t="shared" si="6"/>
        <v>96.520144408752515</v>
      </c>
      <c r="H424" s="1"/>
      <c r="I424" s="1"/>
    </row>
    <row r="425" spans="1:9" ht="18.75" x14ac:dyDescent="0.3">
      <c r="A425" s="25" t="s">
        <v>509</v>
      </c>
      <c r="B425" s="12" t="s">
        <v>316</v>
      </c>
      <c r="C425" s="12" t="s">
        <v>912</v>
      </c>
      <c r="D425" s="12" t="s">
        <v>317</v>
      </c>
      <c r="E425" s="26">
        <v>161186.87</v>
      </c>
      <c r="F425" s="26">
        <v>161186.87</v>
      </c>
      <c r="G425" s="24">
        <f t="shared" si="6"/>
        <v>100</v>
      </c>
      <c r="H425" s="1"/>
      <c r="I425" s="1"/>
    </row>
    <row r="426" spans="1:9" ht="56.25" x14ac:dyDescent="0.3">
      <c r="A426" s="25" t="s">
        <v>395</v>
      </c>
      <c r="B426" s="12" t="s">
        <v>316</v>
      </c>
      <c r="C426" s="12" t="s">
        <v>912</v>
      </c>
      <c r="D426" s="12" t="s">
        <v>57</v>
      </c>
      <c r="E426" s="26">
        <v>161186.87</v>
      </c>
      <c r="F426" s="26">
        <v>161186.87</v>
      </c>
      <c r="G426" s="24">
        <f t="shared" si="6"/>
        <v>100</v>
      </c>
      <c r="H426" s="1"/>
      <c r="I426" s="1"/>
    </row>
    <row r="427" spans="1:9" ht="18.75" x14ac:dyDescent="0.3">
      <c r="A427" s="25" t="s">
        <v>396</v>
      </c>
      <c r="B427" s="12" t="s">
        <v>316</v>
      </c>
      <c r="C427" s="12" t="s">
        <v>912</v>
      </c>
      <c r="D427" s="12" t="s">
        <v>59</v>
      </c>
      <c r="E427" s="26">
        <v>161186.87</v>
      </c>
      <c r="F427" s="26">
        <v>161186.87</v>
      </c>
      <c r="G427" s="24">
        <f t="shared" si="6"/>
        <v>100</v>
      </c>
      <c r="H427" s="1"/>
      <c r="I427" s="1"/>
    </row>
    <row r="428" spans="1:9" ht="18.75" x14ac:dyDescent="0.3">
      <c r="A428" s="25" t="s">
        <v>468</v>
      </c>
      <c r="B428" s="12" t="s">
        <v>316</v>
      </c>
      <c r="C428" s="12" t="s">
        <v>1102</v>
      </c>
      <c r="D428" s="12" t="s">
        <v>317</v>
      </c>
      <c r="E428" s="26">
        <v>15626560</v>
      </c>
      <c r="F428" s="26">
        <v>14980783.460000001</v>
      </c>
      <c r="G428" s="24">
        <f t="shared" si="6"/>
        <v>95.867442738516999</v>
      </c>
      <c r="H428" s="1"/>
      <c r="I428" s="1"/>
    </row>
    <row r="429" spans="1:9" ht="56.25" x14ac:dyDescent="0.3">
      <c r="A429" s="25" t="s">
        <v>395</v>
      </c>
      <c r="B429" s="12" t="s">
        <v>316</v>
      </c>
      <c r="C429" s="12" t="s">
        <v>1102</v>
      </c>
      <c r="D429" s="12" t="s">
        <v>57</v>
      </c>
      <c r="E429" s="26">
        <v>15626560</v>
      </c>
      <c r="F429" s="26">
        <v>14980783.460000001</v>
      </c>
      <c r="G429" s="24">
        <f t="shared" si="6"/>
        <v>95.867442738516999</v>
      </c>
      <c r="H429" s="1"/>
      <c r="I429" s="1"/>
    </row>
    <row r="430" spans="1:9" ht="18.75" x14ac:dyDescent="0.3">
      <c r="A430" s="25" t="s">
        <v>396</v>
      </c>
      <c r="B430" s="12" t="s">
        <v>316</v>
      </c>
      <c r="C430" s="28" t="s">
        <v>1102</v>
      </c>
      <c r="D430" s="12" t="s">
        <v>59</v>
      </c>
      <c r="E430" s="26">
        <v>15626560</v>
      </c>
      <c r="F430" s="26">
        <v>14980783.460000001</v>
      </c>
      <c r="G430" s="24">
        <f t="shared" si="6"/>
        <v>95.867442738516999</v>
      </c>
      <c r="H430" s="1"/>
      <c r="I430" s="1"/>
    </row>
    <row r="431" spans="1:9" ht="18.75" x14ac:dyDescent="0.3">
      <c r="A431" s="25" t="s">
        <v>509</v>
      </c>
      <c r="B431" s="12" t="s">
        <v>316</v>
      </c>
      <c r="C431" s="28" t="s">
        <v>1103</v>
      </c>
      <c r="D431" s="12" t="s">
        <v>317</v>
      </c>
      <c r="E431" s="26">
        <v>181081.32</v>
      </c>
      <c r="F431" s="26">
        <v>181081.32</v>
      </c>
      <c r="G431" s="24">
        <f t="shared" si="6"/>
        <v>100</v>
      </c>
      <c r="H431" s="1"/>
      <c r="I431" s="1"/>
    </row>
    <row r="432" spans="1:9" ht="56.25" x14ac:dyDescent="0.3">
      <c r="A432" s="25" t="s">
        <v>395</v>
      </c>
      <c r="B432" s="12" t="s">
        <v>316</v>
      </c>
      <c r="C432" s="28" t="s">
        <v>1103</v>
      </c>
      <c r="D432" s="12" t="s">
        <v>57</v>
      </c>
      <c r="E432" s="26">
        <v>181081.32</v>
      </c>
      <c r="F432" s="26">
        <v>181081.32</v>
      </c>
      <c r="G432" s="24">
        <f t="shared" si="6"/>
        <v>100</v>
      </c>
      <c r="H432" s="1"/>
      <c r="I432" s="1"/>
    </row>
    <row r="433" spans="1:9" ht="18.75" x14ac:dyDescent="0.3">
      <c r="A433" s="25" t="s">
        <v>396</v>
      </c>
      <c r="B433" s="12" t="s">
        <v>316</v>
      </c>
      <c r="C433" s="12" t="s">
        <v>1103</v>
      </c>
      <c r="D433" s="12" t="s">
        <v>59</v>
      </c>
      <c r="E433" s="26">
        <v>181081.32</v>
      </c>
      <c r="F433" s="26">
        <v>181081.32</v>
      </c>
      <c r="G433" s="24">
        <f t="shared" si="6"/>
        <v>100</v>
      </c>
      <c r="H433" s="1"/>
      <c r="I433" s="1"/>
    </row>
    <row r="434" spans="1:9" ht="18.75" x14ac:dyDescent="0.3">
      <c r="A434" s="25" t="s">
        <v>469</v>
      </c>
      <c r="B434" s="12" t="s">
        <v>316</v>
      </c>
      <c r="C434" s="12" t="s">
        <v>1104</v>
      </c>
      <c r="D434" s="12" t="s">
        <v>317</v>
      </c>
      <c r="E434" s="26">
        <v>3879643</v>
      </c>
      <c r="F434" s="26">
        <v>3777368.7</v>
      </c>
      <c r="G434" s="24">
        <f t="shared" si="6"/>
        <v>97.363821877425323</v>
      </c>
      <c r="H434" s="1"/>
      <c r="I434" s="1"/>
    </row>
    <row r="435" spans="1:9" ht="56.25" x14ac:dyDescent="0.3">
      <c r="A435" s="25" t="s">
        <v>395</v>
      </c>
      <c r="B435" s="12" t="s">
        <v>316</v>
      </c>
      <c r="C435" s="12" t="s">
        <v>1104</v>
      </c>
      <c r="D435" s="12" t="s">
        <v>57</v>
      </c>
      <c r="E435" s="26">
        <v>3879643</v>
      </c>
      <c r="F435" s="26">
        <v>3777368.7</v>
      </c>
      <c r="G435" s="24">
        <f t="shared" si="6"/>
        <v>97.363821877425323</v>
      </c>
      <c r="H435" s="1"/>
      <c r="I435" s="1"/>
    </row>
    <row r="436" spans="1:9" ht="18.75" x14ac:dyDescent="0.3">
      <c r="A436" s="25" t="s">
        <v>396</v>
      </c>
      <c r="B436" s="12" t="s">
        <v>316</v>
      </c>
      <c r="C436" s="12" t="s">
        <v>1104</v>
      </c>
      <c r="D436" s="12" t="s">
        <v>59</v>
      </c>
      <c r="E436" s="26">
        <v>3879643</v>
      </c>
      <c r="F436" s="26">
        <v>3777368.7</v>
      </c>
      <c r="G436" s="24">
        <f t="shared" si="6"/>
        <v>97.363821877425323</v>
      </c>
      <c r="H436" s="1"/>
      <c r="I436" s="1"/>
    </row>
    <row r="437" spans="1:9" ht="37.5" x14ac:dyDescent="0.3">
      <c r="A437" s="25" t="s">
        <v>470</v>
      </c>
      <c r="B437" s="12" t="s">
        <v>316</v>
      </c>
      <c r="C437" s="12" t="s">
        <v>1105</v>
      </c>
      <c r="D437" s="12" t="s">
        <v>317</v>
      </c>
      <c r="E437" s="26">
        <v>25526819.170000002</v>
      </c>
      <c r="F437" s="26">
        <v>24722569.449999999</v>
      </c>
      <c r="G437" s="24">
        <f t="shared" si="6"/>
        <v>96.849393123976895</v>
      </c>
      <c r="H437" s="1"/>
      <c r="I437" s="1"/>
    </row>
    <row r="438" spans="1:9" ht="56.25" x14ac:dyDescent="0.3">
      <c r="A438" s="25" t="s">
        <v>395</v>
      </c>
      <c r="B438" s="12" t="s">
        <v>316</v>
      </c>
      <c r="C438" s="12" t="s">
        <v>1105</v>
      </c>
      <c r="D438" s="12" t="s">
        <v>57</v>
      </c>
      <c r="E438" s="26">
        <v>25526819.170000002</v>
      </c>
      <c r="F438" s="26">
        <v>24722569.449999999</v>
      </c>
      <c r="G438" s="24">
        <f t="shared" si="6"/>
        <v>96.849393123976895</v>
      </c>
      <c r="H438" s="1"/>
      <c r="I438" s="1"/>
    </row>
    <row r="439" spans="1:9" ht="18.75" x14ac:dyDescent="0.3">
      <c r="A439" s="25" t="s">
        <v>396</v>
      </c>
      <c r="B439" s="12" t="s">
        <v>316</v>
      </c>
      <c r="C439" s="12" t="s">
        <v>1105</v>
      </c>
      <c r="D439" s="12" t="s">
        <v>59</v>
      </c>
      <c r="E439" s="26">
        <v>25526819.170000002</v>
      </c>
      <c r="F439" s="26">
        <v>24722569.449999999</v>
      </c>
      <c r="G439" s="24">
        <f t="shared" si="6"/>
        <v>96.849393123976895</v>
      </c>
      <c r="H439" s="1"/>
      <c r="I439" s="1"/>
    </row>
    <row r="440" spans="1:9" ht="112.5" x14ac:dyDescent="0.3">
      <c r="A440" s="25" t="s">
        <v>471</v>
      </c>
      <c r="B440" s="12" t="s">
        <v>316</v>
      </c>
      <c r="C440" s="12" t="s">
        <v>1106</v>
      </c>
      <c r="D440" s="12" t="s">
        <v>317</v>
      </c>
      <c r="E440" s="26">
        <v>34155396.130000003</v>
      </c>
      <c r="F440" s="26">
        <v>33065736.789999999</v>
      </c>
      <c r="G440" s="24">
        <f t="shared" si="6"/>
        <v>96.809700769235363</v>
      </c>
      <c r="H440" s="1"/>
      <c r="I440" s="1"/>
    </row>
    <row r="441" spans="1:9" ht="56.25" x14ac:dyDescent="0.3">
      <c r="A441" s="25" t="s">
        <v>395</v>
      </c>
      <c r="B441" s="12" t="s">
        <v>316</v>
      </c>
      <c r="C441" s="12" t="s">
        <v>1106</v>
      </c>
      <c r="D441" s="12" t="s">
        <v>57</v>
      </c>
      <c r="E441" s="26">
        <v>34155396.130000003</v>
      </c>
      <c r="F441" s="26">
        <v>33065736.789999999</v>
      </c>
      <c r="G441" s="24">
        <f t="shared" si="6"/>
        <v>96.809700769235363</v>
      </c>
      <c r="H441" s="1"/>
      <c r="I441" s="1"/>
    </row>
    <row r="442" spans="1:9" ht="18.75" x14ac:dyDescent="0.3">
      <c r="A442" s="25" t="s">
        <v>396</v>
      </c>
      <c r="B442" s="12" t="s">
        <v>316</v>
      </c>
      <c r="C442" s="12" t="s">
        <v>1106</v>
      </c>
      <c r="D442" s="12" t="s">
        <v>59</v>
      </c>
      <c r="E442" s="26">
        <v>34155396.130000003</v>
      </c>
      <c r="F442" s="26">
        <v>33065736.789999999</v>
      </c>
      <c r="G442" s="24">
        <f t="shared" si="6"/>
        <v>96.809700769235363</v>
      </c>
      <c r="H442" s="1"/>
      <c r="I442" s="1"/>
    </row>
    <row r="443" spans="1:9" ht="18.75" x14ac:dyDescent="0.3">
      <c r="A443" s="35" t="s">
        <v>472</v>
      </c>
      <c r="B443" s="36" t="s">
        <v>316</v>
      </c>
      <c r="C443" s="36" t="s">
        <v>1107</v>
      </c>
      <c r="D443" s="36" t="s">
        <v>317</v>
      </c>
      <c r="E443" s="37">
        <v>3701669</v>
      </c>
      <c r="F443" s="37">
        <v>3440916.2</v>
      </c>
      <c r="G443" s="24">
        <f t="shared" si="6"/>
        <v>92.955804530334845</v>
      </c>
      <c r="H443" s="1"/>
      <c r="I443" s="1"/>
    </row>
    <row r="444" spans="1:9" ht="37.5" x14ac:dyDescent="0.3">
      <c r="A444" s="35" t="s">
        <v>377</v>
      </c>
      <c r="B444" s="36" t="s">
        <v>316</v>
      </c>
      <c r="C444" s="36" t="s">
        <v>1107</v>
      </c>
      <c r="D444" s="36" t="s">
        <v>29</v>
      </c>
      <c r="E444" s="37">
        <v>3651424</v>
      </c>
      <c r="F444" s="37">
        <v>3390671.2</v>
      </c>
      <c r="G444" s="24">
        <f t="shared" si="6"/>
        <v>92.858873688730753</v>
      </c>
      <c r="H444" s="1"/>
      <c r="I444" s="1"/>
    </row>
    <row r="445" spans="1:9" ht="37.5" x14ac:dyDescent="0.3">
      <c r="A445" s="25" t="s">
        <v>378</v>
      </c>
      <c r="B445" s="12" t="s">
        <v>316</v>
      </c>
      <c r="C445" s="12" t="s">
        <v>1107</v>
      </c>
      <c r="D445" s="12" t="s">
        <v>31</v>
      </c>
      <c r="E445" s="26">
        <v>3651424</v>
      </c>
      <c r="F445" s="26">
        <v>3390671.2</v>
      </c>
      <c r="G445" s="24">
        <f t="shared" si="6"/>
        <v>92.858873688730753</v>
      </c>
      <c r="H445" s="1"/>
      <c r="I445" s="1"/>
    </row>
    <row r="446" spans="1:9" ht="56.25" x14ac:dyDescent="0.3">
      <c r="A446" s="25" t="s">
        <v>395</v>
      </c>
      <c r="B446" s="12" t="s">
        <v>316</v>
      </c>
      <c r="C446" s="12" t="s">
        <v>1107</v>
      </c>
      <c r="D446" s="12" t="s">
        <v>57</v>
      </c>
      <c r="E446" s="26">
        <v>50245</v>
      </c>
      <c r="F446" s="26">
        <v>50245</v>
      </c>
      <c r="G446" s="24">
        <f t="shared" si="6"/>
        <v>100</v>
      </c>
      <c r="H446" s="1"/>
      <c r="I446" s="1"/>
    </row>
    <row r="447" spans="1:9" ht="18.75" x14ac:dyDescent="0.3">
      <c r="A447" s="25" t="s">
        <v>396</v>
      </c>
      <c r="B447" s="12" t="s">
        <v>316</v>
      </c>
      <c r="C447" s="12" t="s">
        <v>1107</v>
      </c>
      <c r="D447" s="12" t="s">
        <v>59</v>
      </c>
      <c r="E447" s="26">
        <v>50245</v>
      </c>
      <c r="F447" s="26">
        <v>50245</v>
      </c>
      <c r="G447" s="24">
        <f t="shared" si="6"/>
        <v>100</v>
      </c>
      <c r="H447" s="1"/>
      <c r="I447" s="1"/>
    </row>
    <row r="448" spans="1:9" ht="56.25" x14ac:dyDescent="0.3">
      <c r="A448" s="25" t="s">
        <v>397</v>
      </c>
      <c r="B448" s="12" t="s">
        <v>316</v>
      </c>
      <c r="C448" s="28" t="s">
        <v>913</v>
      </c>
      <c r="D448" s="12" t="s">
        <v>317</v>
      </c>
      <c r="E448" s="26">
        <v>2002029.45</v>
      </c>
      <c r="F448" s="26">
        <v>1938708.64</v>
      </c>
      <c r="G448" s="24">
        <f t="shared" si="6"/>
        <v>96.837168903784104</v>
      </c>
      <c r="H448" s="1"/>
      <c r="I448" s="1"/>
    </row>
    <row r="449" spans="1:9" ht="93.75" x14ac:dyDescent="0.3">
      <c r="A449" s="25" t="s">
        <v>374</v>
      </c>
      <c r="B449" s="12" t="s">
        <v>316</v>
      </c>
      <c r="C449" s="28" t="s">
        <v>913</v>
      </c>
      <c r="D449" s="12" t="s">
        <v>23</v>
      </c>
      <c r="E449" s="26">
        <v>1884094.45</v>
      </c>
      <c r="F449" s="26">
        <v>1842174.73</v>
      </c>
      <c r="G449" s="24">
        <f t="shared" si="6"/>
        <v>97.775073325012983</v>
      </c>
      <c r="H449" s="1"/>
      <c r="I449" s="1"/>
    </row>
    <row r="450" spans="1:9" ht="37.5" x14ac:dyDescent="0.3">
      <c r="A450" s="25" t="s">
        <v>407</v>
      </c>
      <c r="B450" s="12" t="s">
        <v>316</v>
      </c>
      <c r="C450" s="28" t="s">
        <v>913</v>
      </c>
      <c r="D450" s="12" t="s">
        <v>41</v>
      </c>
      <c r="E450" s="26">
        <v>1884094.45</v>
      </c>
      <c r="F450" s="26">
        <v>1842174.73</v>
      </c>
      <c r="G450" s="24">
        <f t="shared" si="6"/>
        <v>97.775073325012983</v>
      </c>
      <c r="H450" s="1"/>
      <c r="I450" s="1"/>
    </row>
    <row r="451" spans="1:9" ht="37.5" x14ac:dyDescent="0.3">
      <c r="A451" s="25" t="s">
        <v>377</v>
      </c>
      <c r="B451" s="12" t="s">
        <v>316</v>
      </c>
      <c r="C451" s="28" t="s">
        <v>913</v>
      </c>
      <c r="D451" s="12" t="s">
        <v>29</v>
      </c>
      <c r="E451" s="26">
        <v>117935</v>
      </c>
      <c r="F451" s="26">
        <v>96533.91</v>
      </c>
      <c r="G451" s="24">
        <f t="shared" si="6"/>
        <v>81.853487090346377</v>
      </c>
      <c r="H451" s="1"/>
      <c r="I451" s="1"/>
    </row>
    <row r="452" spans="1:9" ht="37.5" x14ac:dyDescent="0.3">
      <c r="A452" s="25" t="s">
        <v>378</v>
      </c>
      <c r="B452" s="12" t="s">
        <v>316</v>
      </c>
      <c r="C452" s="28" t="s">
        <v>913</v>
      </c>
      <c r="D452" s="12" t="s">
        <v>31</v>
      </c>
      <c r="E452" s="26">
        <v>117935</v>
      </c>
      <c r="F452" s="26">
        <v>96533.91</v>
      </c>
      <c r="G452" s="24">
        <f t="shared" si="6"/>
        <v>81.853487090346377</v>
      </c>
      <c r="H452" s="1"/>
      <c r="I452" s="1"/>
    </row>
    <row r="453" spans="1:9" ht="37.5" x14ac:dyDescent="0.3">
      <c r="A453" s="25" t="s">
        <v>473</v>
      </c>
      <c r="B453" s="12" t="s">
        <v>318</v>
      </c>
      <c r="C453" s="28" t="s">
        <v>360</v>
      </c>
      <c r="D453" s="12" t="s">
        <v>317</v>
      </c>
      <c r="E453" s="26">
        <v>10798195.24</v>
      </c>
      <c r="F453" s="26">
        <v>10578163.300000001</v>
      </c>
      <c r="G453" s="24">
        <f t="shared" si="6"/>
        <v>97.962326711921904</v>
      </c>
      <c r="H453" s="1"/>
      <c r="I453" s="1"/>
    </row>
    <row r="454" spans="1:9" ht="37.5" x14ac:dyDescent="0.3">
      <c r="A454" s="25" t="s">
        <v>376</v>
      </c>
      <c r="B454" s="12" t="s">
        <v>318</v>
      </c>
      <c r="C454" s="28" t="s">
        <v>1108</v>
      </c>
      <c r="D454" s="12" t="s">
        <v>317</v>
      </c>
      <c r="E454" s="26">
        <v>2554934</v>
      </c>
      <c r="F454" s="26">
        <v>2500714.21</v>
      </c>
      <c r="G454" s="24">
        <f t="shared" si="6"/>
        <v>97.877839897234125</v>
      </c>
      <c r="H454" s="1"/>
      <c r="I454" s="1"/>
    </row>
    <row r="455" spans="1:9" ht="93.75" x14ac:dyDescent="0.3">
      <c r="A455" s="25" t="s">
        <v>374</v>
      </c>
      <c r="B455" s="12" t="s">
        <v>318</v>
      </c>
      <c r="C455" s="28" t="s">
        <v>1108</v>
      </c>
      <c r="D455" s="12" t="s">
        <v>23</v>
      </c>
      <c r="E455" s="26">
        <v>2554934</v>
      </c>
      <c r="F455" s="26">
        <v>2500714.21</v>
      </c>
      <c r="G455" s="24">
        <f t="shared" si="6"/>
        <v>97.877839897234125</v>
      </c>
      <c r="H455" s="1"/>
      <c r="I455" s="1"/>
    </row>
    <row r="456" spans="1:9" ht="37.5" x14ac:dyDescent="0.3">
      <c r="A456" s="25" t="s">
        <v>375</v>
      </c>
      <c r="B456" s="12" t="s">
        <v>318</v>
      </c>
      <c r="C456" s="28" t="s">
        <v>1108</v>
      </c>
      <c r="D456" s="12" t="s">
        <v>25</v>
      </c>
      <c r="E456" s="26">
        <v>2554934</v>
      </c>
      <c r="F456" s="26">
        <v>2500714.21</v>
      </c>
      <c r="G456" s="24">
        <f t="shared" si="6"/>
        <v>97.877839897234125</v>
      </c>
      <c r="H456" s="1"/>
      <c r="I456" s="1"/>
    </row>
    <row r="457" spans="1:9" ht="56.25" x14ac:dyDescent="0.3">
      <c r="A457" s="25" t="s">
        <v>397</v>
      </c>
      <c r="B457" s="12" t="s">
        <v>318</v>
      </c>
      <c r="C457" s="28" t="s">
        <v>1109</v>
      </c>
      <c r="D457" s="12" t="s">
        <v>317</v>
      </c>
      <c r="E457" s="26">
        <v>3604739.25</v>
      </c>
      <c r="F457" s="26">
        <v>3488639.41</v>
      </c>
      <c r="G457" s="24">
        <f t="shared" si="6"/>
        <v>96.779244434947685</v>
      </c>
      <c r="H457" s="1"/>
      <c r="I457" s="1"/>
    </row>
    <row r="458" spans="1:9" ht="93.75" x14ac:dyDescent="0.3">
      <c r="A458" s="25" t="s">
        <v>374</v>
      </c>
      <c r="B458" s="12" t="s">
        <v>318</v>
      </c>
      <c r="C458" s="28" t="s">
        <v>1109</v>
      </c>
      <c r="D458" s="12" t="s">
        <v>23</v>
      </c>
      <c r="E458" s="26">
        <v>3184115.25</v>
      </c>
      <c r="F458" s="26">
        <v>3127149.36</v>
      </c>
      <c r="G458" s="24">
        <f t="shared" si="6"/>
        <v>98.210935047027576</v>
      </c>
      <c r="H458" s="1"/>
      <c r="I458" s="1"/>
    </row>
    <row r="459" spans="1:9" ht="37.5" x14ac:dyDescent="0.3">
      <c r="A459" s="25" t="s">
        <v>407</v>
      </c>
      <c r="B459" s="12" t="s">
        <v>318</v>
      </c>
      <c r="C459" s="28" t="s">
        <v>1109</v>
      </c>
      <c r="D459" s="12" t="s">
        <v>41</v>
      </c>
      <c r="E459" s="26">
        <v>3184115.25</v>
      </c>
      <c r="F459" s="26">
        <v>3127149.36</v>
      </c>
      <c r="G459" s="24">
        <f t="shared" si="6"/>
        <v>98.210935047027576</v>
      </c>
      <c r="H459" s="1"/>
      <c r="I459" s="1"/>
    </row>
    <row r="460" spans="1:9" ht="37.5" x14ac:dyDescent="0.3">
      <c r="A460" s="25" t="s">
        <v>377</v>
      </c>
      <c r="B460" s="12" t="s">
        <v>318</v>
      </c>
      <c r="C460" s="12" t="s">
        <v>1109</v>
      </c>
      <c r="D460" s="12" t="s">
        <v>29</v>
      </c>
      <c r="E460" s="26">
        <v>414684</v>
      </c>
      <c r="F460" s="26">
        <v>357410.05</v>
      </c>
      <c r="G460" s="24">
        <f t="shared" ref="G460:G523" si="7">F460/E460*100</f>
        <v>86.188531508329234</v>
      </c>
      <c r="H460" s="1"/>
      <c r="I460" s="1"/>
    </row>
    <row r="461" spans="1:9" ht="37.5" x14ac:dyDescent="0.3">
      <c r="A461" s="35" t="s">
        <v>378</v>
      </c>
      <c r="B461" s="12" t="s">
        <v>318</v>
      </c>
      <c r="C461" s="12" t="s">
        <v>1109</v>
      </c>
      <c r="D461" s="12" t="s">
        <v>31</v>
      </c>
      <c r="E461" s="26">
        <v>414684</v>
      </c>
      <c r="F461" s="26">
        <v>357410.05</v>
      </c>
      <c r="G461" s="24">
        <f t="shared" si="7"/>
        <v>86.188531508329234</v>
      </c>
      <c r="H461" s="1"/>
      <c r="I461" s="1"/>
    </row>
    <row r="462" spans="1:9" ht="18.75" x14ac:dyDescent="0.3">
      <c r="A462" s="25" t="s">
        <v>380</v>
      </c>
      <c r="B462" s="12" t="s">
        <v>318</v>
      </c>
      <c r="C462" s="12" t="s">
        <v>1109</v>
      </c>
      <c r="D462" s="12" t="s">
        <v>33</v>
      </c>
      <c r="E462" s="26">
        <v>5940</v>
      </c>
      <c r="F462" s="26">
        <v>4080</v>
      </c>
      <c r="G462" s="24">
        <f t="shared" si="7"/>
        <v>68.686868686868678</v>
      </c>
      <c r="H462" s="1"/>
      <c r="I462" s="1"/>
    </row>
    <row r="463" spans="1:9" ht="18.75" x14ac:dyDescent="0.3">
      <c r="A463" s="25" t="s">
        <v>384</v>
      </c>
      <c r="B463" s="12" t="s">
        <v>318</v>
      </c>
      <c r="C463" s="12" t="s">
        <v>1109</v>
      </c>
      <c r="D463" s="12" t="s">
        <v>35</v>
      </c>
      <c r="E463" s="26">
        <v>5940</v>
      </c>
      <c r="F463" s="26">
        <v>4080</v>
      </c>
      <c r="G463" s="24">
        <f t="shared" si="7"/>
        <v>68.686868686868678</v>
      </c>
      <c r="H463" s="1"/>
      <c r="I463" s="1"/>
    </row>
    <row r="464" spans="1:9" ht="56.25" x14ac:dyDescent="0.3">
      <c r="A464" s="25" t="s">
        <v>397</v>
      </c>
      <c r="B464" s="12" t="s">
        <v>318</v>
      </c>
      <c r="C464" s="12" t="s">
        <v>1110</v>
      </c>
      <c r="D464" s="12" t="s">
        <v>317</v>
      </c>
      <c r="E464" s="26">
        <v>4236968.29</v>
      </c>
      <c r="F464" s="26">
        <v>4189975.98</v>
      </c>
      <c r="G464" s="24">
        <f t="shared" si="7"/>
        <v>98.890897765014898</v>
      </c>
      <c r="H464" s="1"/>
      <c r="I464" s="1"/>
    </row>
    <row r="465" spans="1:9" ht="93.75" x14ac:dyDescent="0.3">
      <c r="A465" s="25" t="s">
        <v>374</v>
      </c>
      <c r="B465" s="12" t="s">
        <v>318</v>
      </c>
      <c r="C465" s="12" t="s">
        <v>1110</v>
      </c>
      <c r="D465" s="12" t="s">
        <v>23</v>
      </c>
      <c r="E465" s="26">
        <v>4058443.29</v>
      </c>
      <c r="F465" s="26">
        <v>4023519.02</v>
      </c>
      <c r="G465" s="24">
        <f t="shared" si="7"/>
        <v>99.139466354351839</v>
      </c>
      <c r="H465" s="1"/>
      <c r="I465" s="1"/>
    </row>
    <row r="466" spans="1:9" ht="37.5" x14ac:dyDescent="0.3">
      <c r="A466" s="25" t="s">
        <v>407</v>
      </c>
      <c r="B466" s="12" t="s">
        <v>318</v>
      </c>
      <c r="C466" s="12" t="s">
        <v>1110</v>
      </c>
      <c r="D466" s="12" t="s">
        <v>41</v>
      </c>
      <c r="E466" s="26">
        <v>4058443.29</v>
      </c>
      <c r="F466" s="26">
        <v>4023519.02</v>
      </c>
      <c r="G466" s="24">
        <f t="shared" si="7"/>
        <v>99.139466354351839</v>
      </c>
      <c r="H466" s="1"/>
      <c r="I466" s="1"/>
    </row>
    <row r="467" spans="1:9" ht="37.5" x14ac:dyDescent="0.3">
      <c r="A467" s="25" t="s">
        <v>377</v>
      </c>
      <c r="B467" s="12" t="s">
        <v>318</v>
      </c>
      <c r="C467" s="12" t="s">
        <v>1110</v>
      </c>
      <c r="D467" s="12" t="s">
        <v>29</v>
      </c>
      <c r="E467" s="26">
        <v>178525</v>
      </c>
      <c r="F467" s="26">
        <v>166456.95999999999</v>
      </c>
      <c r="G467" s="24">
        <f t="shared" si="7"/>
        <v>93.240140036409457</v>
      </c>
      <c r="H467" s="1"/>
      <c r="I467" s="1"/>
    </row>
    <row r="468" spans="1:9" ht="37.5" x14ac:dyDescent="0.3">
      <c r="A468" s="25" t="s">
        <v>378</v>
      </c>
      <c r="B468" s="12" t="s">
        <v>318</v>
      </c>
      <c r="C468" s="12" t="s">
        <v>1110</v>
      </c>
      <c r="D468" s="12" t="s">
        <v>31</v>
      </c>
      <c r="E468" s="26">
        <v>178525</v>
      </c>
      <c r="F468" s="26">
        <v>166456.95999999999</v>
      </c>
      <c r="G468" s="24">
        <f t="shared" si="7"/>
        <v>93.240140036409457</v>
      </c>
      <c r="H468" s="1"/>
      <c r="I468" s="1"/>
    </row>
    <row r="469" spans="1:9" ht="112.5" x14ac:dyDescent="0.3">
      <c r="A469" s="25" t="s">
        <v>474</v>
      </c>
      <c r="B469" s="12" t="s">
        <v>318</v>
      </c>
      <c r="C469" s="12" t="s">
        <v>1111</v>
      </c>
      <c r="D469" s="12" t="s">
        <v>317</v>
      </c>
      <c r="E469" s="26">
        <v>240600</v>
      </c>
      <c r="F469" s="26">
        <v>237880</v>
      </c>
      <c r="G469" s="24">
        <f t="shared" si="7"/>
        <v>98.869492934330836</v>
      </c>
      <c r="H469" s="1"/>
      <c r="I469" s="1"/>
    </row>
    <row r="470" spans="1:9" ht="37.5" x14ac:dyDescent="0.3">
      <c r="A470" s="25" t="s">
        <v>387</v>
      </c>
      <c r="B470" s="12" t="s">
        <v>318</v>
      </c>
      <c r="C470" s="12" t="s">
        <v>1111</v>
      </c>
      <c r="D470" s="12" t="s">
        <v>69</v>
      </c>
      <c r="E470" s="26">
        <v>100200</v>
      </c>
      <c r="F470" s="26">
        <v>100200</v>
      </c>
      <c r="G470" s="24">
        <f t="shared" si="7"/>
        <v>100</v>
      </c>
      <c r="H470" s="1"/>
      <c r="I470" s="1"/>
    </row>
    <row r="471" spans="1:9" ht="37.5" x14ac:dyDescent="0.3">
      <c r="A471" s="25" t="s">
        <v>388</v>
      </c>
      <c r="B471" s="12" t="s">
        <v>318</v>
      </c>
      <c r="C471" s="12" t="s">
        <v>1111</v>
      </c>
      <c r="D471" s="12" t="s">
        <v>70</v>
      </c>
      <c r="E471" s="26">
        <v>100200</v>
      </c>
      <c r="F471" s="26">
        <v>100200</v>
      </c>
      <c r="G471" s="24">
        <f t="shared" si="7"/>
        <v>100</v>
      </c>
      <c r="H471" s="1"/>
      <c r="I471" s="1"/>
    </row>
    <row r="472" spans="1:9" ht="56.25" x14ac:dyDescent="0.3">
      <c r="A472" s="25" t="s">
        <v>395</v>
      </c>
      <c r="B472" s="12" t="s">
        <v>318</v>
      </c>
      <c r="C472" s="12" t="s">
        <v>1111</v>
      </c>
      <c r="D472" s="12" t="s">
        <v>57</v>
      </c>
      <c r="E472" s="26">
        <v>140400</v>
      </c>
      <c r="F472" s="26">
        <v>137680</v>
      </c>
      <c r="G472" s="24">
        <f t="shared" si="7"/>
        <v>98.06267806267806</v>
      </c>
      <c r="H472" s="1"/>
      <c r="I472" s="1"/>
    </row>
    <row r="473" spans="1:9" ht="18.75" x14ac:dyDescent="0.3">
      <c r="A473" s="25" t="s">
        <v>396</v>
      </c>
      <c r="B473" s="12" t="s">
        <v>318</v>
      </c>
      <c r="C473" s="12" t="s">
        <v>1111</v>
      </c>
      <c r="D473" s="12" t="s">
        <v>59</v>
      </c>
      <c r="E473" s="26">
        <v>140400</v>
      </c>
      <c r="F473" s="26">
        <v>137680</v>
      </c>
      <c r="G473" s="24">
        <f t="shared" si="7"/>
        <v>98.06267806267806</v>
      </c>
      <c r="H473" s="1"/>
      <c r="I473" s="1"/>
    </row>
    <row r="474" spans="1:9" ht="112.5" x14ac:dyDescent="0.3">
      <c r="A474" s="25" t="s">
        <v>959</v>
      </c>
      <c r="B474" s="12" t="s">
        <v>318</v>
      </c>
      <c r="C474" s="12" t="s">
        <v>960</v>
      </c>
      <c r="D474" s="12" t="s">
        <v>317</v>
      </c>
      <c r="E474" s="26">
        <v>65270.81</v>
      </c>
      <c r="F474" s="26">
        <v>65270.81</v>
      </c>
      <c r="G474" s="24">
        <f t="shared" si="7"/>
        <v>100</v>
      </c>
      <c r="H474" s="1"/>
      <c r="I474" s="1"/>
    </row>
    <row r="475" spans="1:9" ht="93.75" x14ac:dyDescent="0.3">
      <c r="A475" s="25" t="s">
        <v>374</v>
      </c>
      <c r="B475" s="12" t="s">
        <v>318</v>
      </c>
      <c r="C475" s="12" t="s">
        <v>960</v>
      </c>
      <c r="D475" s="12" t="s">
        <v>23</v>
      </c>
      <c r="E475" s="26">
        <v>65270.81</v>
      </c>
      <c r="F475" s="26">
        <v>65270.81</v>
      </c>
      <c r="G475" s="24">
        <f t="shared" si="7"/>
        <v>100</v>
      </c>
      <c r="H475" s="1"/>
      <c r="I475" s="1"/>
    </row>
    <row r="476" spans="1:9" ht="37.5" x14ac:dyDescent="0.3">
      <c r="A476" s="25" t="s">
        <v>375</v>
      </c>
      <c r="B476" s="12" t="s">
        <v>318</v>
      </c>
      <c r="C476" s="12" t="s">
        <v>960</v>
      </c>
      <c r="D476" s="12" t="s">
        <v>25</v>
      </c>
      <c r="E476" s="26">
        <v>65270.81</v>
      </c>
      <c r="F476" s="26">
        <v>65270.81</v>
      </c>
      <c r="G476" s="24">
        <f t="shared" si="7"/>
        <v>100</v>
      </c>
      <c r="H476" s="1"/>
      <c r="I476" s="1"/>
    </row>
    <row r="477" spans="1:9" ht="93.75" x14ac:dyDescent="0.3">
      <c r="A477" s="25" t="s">
        <v>1068</v>
      </c>
      <c r="B477" s="12" t="s">
        <v>318</v>
      </c>
      <c r="C477" s="12" t="s">
        <v>1069</v>
      </c>
      <c r="D477" s="12" t="s">
        <v>317</v>
      </c>
      <c r="E477" s="26">
        <v>95682.89</v>
      </c>
      <c r="F477" s="26">
        <v>95682.89</v>
      </c>
      <c r="G477" s="24">
        <f t="shared" si="7"/>
        <v>100</v>
      </c>
      <c r="H477" s="1"/>
      <c r="I477" s="1"/>
    </row>
    <row r="478" spans="1:9" ht="93.75" x14ac:dyDescent="0.3">
      <c r="A478" s="25" t="s">
        <v>374</v>
      </c>
      <c r="B478" s="12" t="s">
        <v>318</v>
      </c>
      <c r="C478" s="12" t="s">
        <v>1069</v>
      </c>
      <c r="D478" s="12" t="s">
        <v>23</v>
      </c>
      <c r="E478" s="26">
        <v>95682.89</v>
      </c>
      <c r="F478" s="26">
        <v>95682.89</v>
      </c>
      <c r="G478" s="24">
        <f t="shared" si="7"/>
        <v>100</v>
      </c>
      <c r="H478" s="1"/>
      <c r="I478" s="1"/>
    </row>
    <row r="479" spans="1:9" ht="37.5" x14ac:dyDescent="0.3">
      <c r="A479" s="25" t="s">
        <v>375</v>
      </c>
      <c r="B479" s="12" t="s">
        <v>318</v>
      </c>
      <c r="C479" s="12" t="s">
        <v>1069</v>
      </c>
      <c r="D479" s="12" t="s">
        <v>25</v>
      </c>
      <c r="E479" s="26">
        <v>95682.89</v>
      </c>
      <c r="F479" s="26">
        <v>95682.89</v>
      </c>
      <c r="G479" s="24">
        <f t="shared" si="7"/>
        <v>100</v>
      </c>
      <c r="H479" s="1"/>
      <c r="I479" s="1"/>
    </row>
    <row r="480" spans="1:9" ht="18.75" x14ac:dyDescent="0.3">
      <c r="A480" s="21" t="s">
        <v>475</v>
      </c>
      <c r="B480" s="22" t="s">
        <v>319</v>
      </c>
      <c r="C480" s="22" t="s">
        <v>360</v>
      </c>
      <c r="D480" s="22" t="s">
        <v>317</v>
      </c>
      <c r="E480" s="23">
        <v>40556688.170000002</v>
      </c>
      <c r="F480" s="23">
        <v>39562334.799999997</v>
      </c>
      <c r="G480" s="27">
        <f t="shared" si="7"/>
        <v>97.548238244128783</v>
      </c>
      <c r="H480" s="1"/>
      <c r="I480" s="1"/>
    </row>
    <row r="481" spans="1:9" ht="18.75" x14ac:dyDescent="0.3">
      <c r="A481" s="25" t="s">
        <v>476</v>
      </c>
      <c r="B481" s="12" t="s">
        <v>355</v>
      </c>
      <c r="C481" s="12" t="s">
        <v>360</v>
      </c>
      <c r="D481" s="12" t="s">
        <v>317</v>
      </c>
      <c r="E481" s="26">
        <v>9724601.1300000008</v>
      </c>
      <c r="F481" s="26">
        <v>9250500.2599999998</v>
      </c>
      <c r="G481" s="24">
        <f t="shared" si="7"/>
        <v>95.124726827741867</v>
      </c>
      <c r="H481" s="1"/>
      <c r="I481" s="1"/>
    </row>
    <row r="482" spans="1:9" ht="37.5" x14ac:dyDescent="0.3">
      <c r="A482" s="25" t="s">
        <v>477</v>
      </c>
      <c r="B482" s="12" t="s">
        <v>355</v>
      </c>
      <c r="C482" s="12" t="s">
        <v>914</v>
      </c>
      <c r="D482" s="12" t="s">
        <v>317</v>
      </c>
      <c r="E482" s="26">
        <v>9724601.1300000008</v>
      </c>
      <c r="F482" s="26">
        <v>9250500.2599999998</v>
      </c>
      <c r="G482" s="24">
        <f t="shared" si="7"/>
        <v>95.124726827741867</v>
      </c>
      <c r="H482" s="1"/>
      <c r="I482" s="1"/>
    </row>
    <row r="483" spans="1:9" ht="37.5" x14ac:dyDescent="0.3">
      <c r="A483" s="25" t="s">
        <v>387</v>
      </c>
      <c r="B483" s="12" t="s">
        <v>355</v>
      </c>
      <c r="C483" s="12" t="s">
        <v>914</v>
      </c>
      <c r="D483" s="12" t="s">
        <v>69</v>
      </c>
      <c r="E483" s="26">
        <v>9724601.1300000008</v>
      </c>
      <c r="F483" s="26">
        <v>9250500.2599999998</v>
      </c>
      <c r="G483" s="24">
        <f t="shared" si="7"/>
        <v>95.124726827741867</v>
      </c>
      <c r="H483" s="1"/>
      <c r="I483" s="1"/>
    </row>
    <row r="484" spans="1:9" ht="37.5" x14ac:dyDescent="0.3">
      <c r="A484" s="25" t="s">
        <v>478</v>
      </c>
      <c r="B484" s="12" t="s">
        <v>355</v>
      </c>
      <c r="C484" s="12" t="s">
        <v>914</v>
      </c>
      <c r="D484" s="12" t="s">
        <v>76</v>
      </c>
      <c r="E484" s="26">
        <v>9724601.1300000008</v>
      </c>
      <c r="F484" s="26">
        <v>9250500.2599999998</v>
      </c>
      <c r="G484" s="24">
        <f t="shared" si="7"/>
        <v>95.124726827741867</v>
      </c>
      <c r="H484" s="1"/>
      <c r="I484" s="1"/>
    </row>
    <row r="485" spans="1:9" ht="18.75" x14ac:dyDescent="0.3">
      <c r="A485" s="25" t="s">
        <v>479</v>
      </c>
      <c r="B485" s="12" t="s">
        <v>356</v>
      </c>
      <c r="C485" s="12" t="s">
        <v>360</v>
      </c>
      <c r="D485" s="12" t="s">
        <v>317</v>
      </c>
      <c r="E485" s="26">
        <v>226400</v>
      </c>
      <c r="F485" s="26">
        <v>80500</v>
      </c>
      <c r="G485" s="24">
        <f t="shared" si="7"/>
        <v>35.556537102473499</v>
      </c>
      <c r="H485" s="1"/>
      <c r="I485" s="1"/>
    </row>
    <row r="486" spans="1:9" ht="56.25" x14ac:dyDescent="0.3">
      <c r="A486" s="25" t="s">
        <v>480</v>
      </c>
      <c r="B486" s="12" t="s">
        <v>356</v>
      </c>
      <c r="C486" s="12" t="s">
        <v>915</v>
      </c>
      <c r="D486" s="12" t="s">
        <v>317</v>
      </c>
      <c r="E486" s="26">
        <v>76400</v>
      </c>
      <c r="F486" s="26">
        <v>65500</v>
      </c>
      <c r="G486" s="24">
        <f t="shared" si="7"/>
        <v>85.732984293193709</v>
      </c>
      <c r="H486" s="1"/>
      <c r="I486" s="1"/>
    </row>
    <row r="487" spans="1:9" ht="37.5" x14ac:dyDescent="0.3">
      <c r="A487" s="25" t="s">
        <v>387</v>
      </c>
      <c r="B487" s="12" t="s">
        <v>356</v>
      </c>
      <c r="C487" s="12" t="s">
        <v>915</v>
      </c>
      <c r="D487" s="12" t="s">
        <v>69</v>
      </c>
      <c r="E487" s="26">
        <v>76400</v>
      </c>
      <c r="F487" s="26">
        <v>65500</v>
      </c>
      <c r="G487" s="24">
        <f t="shared" si="7"/>
        <v>85.732984293193709</v>
      </c>
      <c r="H487" s="1"/>
      <c r="I487" s="1"/>
    </row>
    <row r="488" spans="1:9" ht="37.5" x14ac:dyDescent="0.3">
      <c r="A488" s="25" t="s">
        <v>478</v>
      </c>
      <c r="B488" s="12" t="s">
        <v>356</v>
      </c>
      <c r="C488" s="12" t="s">
        <v>915</v>
      </c>
      <c r="D488" s="12" t="s">
        <v>76</v>
      </c>
      <c r="E488" s="26">
        <v>76400</v>
      </c>
      <c r="F488" s="26">
        <v>65500</v>
      </c>
      <c r="G488" s="24">
        <f t="shared" si="7"/>
        <v>85.732984293193709</v>
      </c>
      <c r="H488" s="1"/>
      <c r="I488" s="1"/>
    </row>
    <row r="489" spans="1:9" ht="37.5" x14ac:dyDescent="0.3">
      <c r="A489" s="25" t="s">
        <v>412</v>
      </c>
      <c r="B489" s="12" t="s">
        <v>356</v>
      </c>
      <c r="C489" s="12" t="s">
        <v>1112</v>
      </c>
      <c r="D489" s="12" t="s">
        <v>317</v>
      </c>
      <c r="E489" s="26">
        <v>150000</v>
      </c>
      <c r="F489" s="26">
        <v>15000</v>
      </c>
      <c r="G489" s="24">
        <f t="shared" si="7"/>
        <v>10</v>
      </c>
      <c r="H489" s="1"/>
      <c r="I489" s="1"/>
    </row>
    <row r="490" spans="1:9" ht="37.5" x14ac:dyDescent="0.3">
      <c r="A490" s="25" t="s">
        <v>387</v>
      </c>
      <c r="B490" s="12" t="s">
        <v>356</v>
      </c>
      <c r="C490" s="12" t="s">
        <v>1112</v>
      </c>
      <c r="D490" s="12" t="s">
        <v>69</v>
      </c>
      <c r="E490" s="26">
        <v>150000</v>
      </c>
      <c r="F490" s="26">
        <v>15000</v>
      </c>
      <c r="G490" s="24">
        <f t="shared" si="7"/>
        <v>10</v>
      </c>
      <c r="H490" s="1"/>
      <c r="I490" s="1"/>
    </row>
    <row r="491" spans="1:9" ht="37.5" x14ac:dyDescent="0.3">
      <c r="A491" s="25" t="s">
        <v>388</v>
      </c>
      <c r="B491" s="12" t="s">
        <v>356</v>
      </c>
      <c r="C491" s="12" t="s">
        <v>1112</v>
      </c>
      <c r="D491" s="12" t="s">
        <v>70</v>
      </c>
      <c r="E491" s="26">
        <v>150000</v>
      </c>
      <c r="F491" s="26">
        <v>15000</v>
      </c>
      <c r="G491" s="24">
        <f t="shared" si="7"/>
        <v>10</v>
      </c>
      <c r="H491" s="1"/>
      <c r="I491" s="1"/>
    </row>
    <row r="492" spans="1:9" ht="18.75" x14ac:dyDescent="0.3">
      <c r="A492" s="25" t="s">
        <v>481</v>
      </c>
      <c r="B492" s="12" t="s">
        <v>357</v>
      </c>
      <c r="C492" s="12" t="s">
        <v>360</v>
      </c>
      <c r="D492" s="12" t="s">
        <v>317</v>
      </c>
      <c r="E492" s="26">
        <v>24379071</v>
      </c>
      <c r="F492" s="26">
        <v>24004721</v>
      </c>
      <c r="G492" s="24">
        <f t="shared" si="7"/>
        <v>98.464461586743809</v>
      </c>
      <c r="H492" s="1"/>
      <c r="I492" s="1"/>
    </row>
    <row r="493" spans="1:9" ht="37.5" x14ac:dyDescent="0.3">
      <c r="A493" s="25" t="s">
        <v>482</v>
      </c>
      <c r="B493" s="12" t="s">
        <v>357</v>
      </c>
      <c r="C493" s="12" t="s">
        <v>916</v>
      </c>
      <c r="D493" s="12" t="s">
        <v>317</v>
      </c>
      <c r="E493" s="26">
        <v>119000</v>
      </c>
      <c r="F493" s="26">
        <v>119000</v>
      </c>
      <c r="G493" s="24">
        <f t="shared" si="7"/>
        <v>100</v>
      </c>
      <c r="H493" s="1"/>
      <c r="I493" s="1"/>
    </row>
    <row r="494" spans="1:9" ht="37.5" x14ac:dyDescent="0.3">
      <c r="A494" s="25" t="s">
        <v>377</v>
      </c>
      <c r="B494" s="12" t="s">
        <v>357</v>
      </c>
      <c r="C494" s="12" t="s">
        <v>916</v>
      </c>
      <c r="D494" s="12" t="s">
        <v>29</v>
      </c>
      <c r="E494" s="26">
        <v>119000</v>
      </c>
      <c r="F494" s="26">
        <v>119000</v>
      </c>
      <c r="G494" s="24">
        <f t="shared" si="7"/>
        <v>100</v>
      </c>
      <c r="H494" s="1"/>
      <c r="I494" s="1"/>
    </row>
    <row r="495" spans="1:9" ht="37.5" x14ac:dyDescent="0.3">
      <c r="A495" s="25" t="s">
        <v>378</v>
      </c>
      <c r="B495" s="12" t="s">
        <v>357</v>
      </c>
      <c r="C495" s="12" t="s">
        <v>916</v>
      </c>
      <c r="D495" s="12" t="s">
        <v>31</v>
      </c>
      <c r="E495" s="26">
        <v>119000</v>
      </c>
      <c r="F495" s="26">
        <v>119000</v>
      </c>
      <c r="G495" s="24">
        <f t="shared" si="7"/>
        <v>100</v>
      </c>
      <c r="H495" s="1"/>
      <c r="I495" s="1"/>
    </row>
    <row r="496" spans="1:9" ht="37.5" x14ac:dyDescent="0.3">
      <c r="A496" s="25" t="s">
        <v>482</v>
      </c>
      <c r="B496" s="12" t="s">
        <v>357</v>
      </c>
      <c r="C496" s="12" t="s">
        <v>917</v>
      </c>
      <c r="D496" s="12" t="s">
        <v>317</v>
      </c>
      <c r="E496" s="26">
        <v>14398335</v>
      </c>
      <c r="F496" s="26">
        <v>14244198</v>
      </c>
      <c r="G496" s="24">
        <f t="shared" si="7"/>
        <v>98.929480387836506</v>
      </c>
      <c r="H496" s="1"/>
      <c r="I496" s="1"/>
    </row>
    <row r="497" spans="1:9" ht="37.5" x14ac:dyDescent="0.3">
      <c r="A497" s="25" t="s">
        <v>387</v>
      </c>
      <c r="B497" s="12" t="s">
        <v>357</v>
      </c>
      <c r="C497" s="12" t="s">
        <v>917</v>
      </c>
      <c r="D497" s="12" t="s">
        <v>69</v>
      </c>
      <c r="E497" s="26">
        <v>14398335</v>
      </c>
      <c r="F497" s="26">
        <v>14244198</v>
      </c>
      <c r="G497" s="24">
        <f t="shared" si="7"/>
        <v>98.929480387836506</v>
      </c>
      <c r="H497" s="1"/>
      <c r="I497" s="1"/>
    </row>
    <row r="498" spans="1:9" ht="37.5" x14ac:dyDescent="0.3">
      <c r="A498" s="25" t="s">
        <v>478</v>
      </c>
      <c r="B498" s="12" t="s">
        <v>357</v>
      </c>
      <c r="C498" s="12" t="s">
        <v>917</v>
      </c>
      <c r="D498" s="12" t="s">
        <v>76</v>
      </c>
      <c r="E498" s="26">
        <v>11111026</v>
      </c>
      <c r="F498" s="26">
        <v>10968081</v>
      </c>
      <c r="G498" s="24">
        <f t="shared" si="7"/>
        <v>98.713485145296204</v>
      </c>
      <c r="H498" s="1"/>
      <c r="I498" s="1"/>
    </row>
    <row r="499" spans="1:9" ht="37.5" x14ac:dyDescent="0.3">
      <c r="A499" s="25" t="s">
        <v>388</v>
      </c>
      <c r="B499" s="12" t="s">
        <v>357</v>
      </c>
      <c r="C499" s="12" t="s">
        <v>917</v>
      </c>
      <c r="D499" s="12" t="s">
        <v>70</v>
      </c>
      <c r="E499" s="26">
        <v>3287309</v>
      </c>
      <c r="F499" s="26">
        <v>3276117</v>
      </c>
      <c r="G499" s="24">
        <f t="shared" si="7"/>
        <v>99.659539154974482</v>
      </c>
      <c r="H499" s="1"/>
      <c r="I499" s="1"/>
    </row>
    <row r="500" spans="1:9" ht="37.5" x14ac:dyDescent="0.3">
      <c r="A500" s="25" t="s">
        <v>483</v>
      </c>
      <c r="B500" s="12" t="s">
        <v>357</v>
      </c>
      <c r="C500" s="12" t="s">
        <v>918</v>
      </c>
      <c r="D500" s="12" t="s">
        <v>317</v>
      </c>
      <c r="E500" s="26">
        <v>1615446</v>
      </c>
      <c r="F500" s="26">
        <v>1615446</v>
      </c>
      <c r="G500" s="24">
        <f t="shared" si="7"/>
        <v>100</v>
      </c>
      <c r="H500" s="1"/>
      <c r="I500" s="1"/>
    </row>
    <row r="501" spans="1:9" ht="37.5" x14ac:dyDescent="0.3">
      <c r="A501" s="25" t="s">
        <v>387</v>
      </c>
      <c r="B501" s="12" t="s">
        <v>357</v>
      </c>
      <c r="C501" s="12" t="s">
        <v>918</v>
      </c>
      <c r="D501" s="12" t="s">
        <v>69</v>
      </c>
      <c r="E501" s="26">
        <v>1615446</v>
      </c>
      <c r="F501" s="26">
        <v>1615446</v>
      </c>
      <c r="G501" s="24">
        <f t="shared" si="7"/>
        <v>100</v>
      </c>
      <c r="H501" s="1"/>
      <c r="I501" s="1"/>
    </row>
    <row r="502" spans="1:9" ht="37.5" x14ac:dyDescent="0.3">
      <c r="A502" s="25" t="s">
        <v>388</v>
      </c>
      <c r="B502" s="12" t="s">
        <v>357</v>
      </c>
      <c r="C502" s="12" t="s">
        <v>918</v>
      </c>
      <c r="D502" s="12" t="s">
        <v>70</v>
      </c>
      <c r="E502" s="26">
        <v>1615446</v>
      </c>
      <c r="F502" s="26">
        <v>1615446</v>
      </c>
      <c r="G502" s="24">
        <f t="shared" si="7"/>
        <v>100</v>
      </c>
      <c r="H502" s="1"/>
      <c r="I502" s="1"/>
    </row>
    <row r="503" spans="1:9" ht="75" x14ac:dyDescent="0.3">
      <c r="A503" s="25" t="s">
        <v>1113</v>
      </c>
      <c r="B503" s="12" t="s">
        <v>357</v>
      </c>
      <c r="C503" s="12" t="s">
        <v>919</v>
      </c>
      <c r="D503" s="12" t="s">
        <v>317</v>
      </c>
      <c r="E503" s="26">
        <v>2114244</v>
      </c>
      <c r="F503" s="26">
        <v>2114244</v>
      </c>
      <c r="G503" s="24">
        <f t="shared" si="7"/>
        <v>100</v>
      </c>
      <c r="H503" s="1"/>
      <c r="I503" s="1"/>
    </row>
    <row r="504" spans="1:9" ht="37.5" x14ac:dyDescent="0.3">
      <c r="A504" s="25" t="s">
        <v>419</v>
      </c>
      <c r="B504" s="12" t="s">
        <v>357</v>
      </c>
      <c r="C504" s="12" t="s">
        <v>919</v>
      </c>
      <c r="D504" s="12" t="s">
        <v>89</v>
      </c>
      <c r="E504" s="26">
        <v>2114244</v>
      </c>
      <c r="F504" s="26">
        <v>2114244</v>
      </c>
      <c r="G504" s="24">
        <f t="shared" si="7"/>
        <v>100</v>
      </c>
      <c r="H504" s="1"/>
      <c r="I504" s="1"/>
    </row>
    <row r="505" spans="1:9" ht="18.75" x14ac:dyDescent="0.3">
      <c r="A505" s="25" t="s">
        <v>420</v>
      </c>
      <c r="B505" s="12" t="s">
        <v>357</v>
      </c>
      <c r="C505" s="12" t="s">
        <v>919</v>
      </c>
      <c r="D505" s="12" t="s">
        <v>91</v>
      </c>
      <c r="E505" s="26">
        <v>2114244</v>
      </c>
      <c r="F505" s="26">
        <v>2114244</v>
      </c>
      <c r="G505" s="24">
        <f t="shared" si="7"/>
        <v>100</v>
      </c>
      <c r="H505" s="1"/>
      <c r="I505" s="1"/>
    </row>
    <row r="506" spans="1:9" ht="75" x14ac:dyDescent="0.3">
      <c r="A506" s="25" t="s">
        <v>484</v>
      </c>
      <c r="B506" s="12" t="s">
        <v>357</v>
      </c>
      <c r="C506" s="12" t="s">
        <v>920</v>
      </c>
      <c r="D506" s="12" t="s">
        <v>317</v>
      </c>
      <c r="E506" s="26">
        <v>6132046</v>
      </c>
      <c r="F506" s="26">
        <v>5911833</v>
      </c>
      <c r="G506" s="24">
        <f t="shared" si="7"/>
        <v>96.408816894067655</v>
      </c>
      <c r="H506" s="1"/>
      <c r="I506" s="1"/>
    </row>
    <row r="507" spans="1:9" ht="37.5" x14ac:dyDescent="0.3">
      <c r="A507" s="25" t="s">
        <v>387</v>
      </c>
      <c r="B507" s="12" t="s">
        <v>357</v>
      </c>
      <c r="C507" s="12" t="s">
        <v>920</v>
      </c>
      <c r="D507" s="12" t="s">
        <v>69</v>
      </c>
      <c r="E507" s="26">
        <v>6132046</v>
      </c>
      <c r="F507" s="26">
        <v>5911833</v>
      </c>
      <c r="G507" s="24">
        <f t="shared" si="7"/>
        <v>96.408816894067655</v>
      </c>
      <c r="H507" s="1"/>
      <c r="I507" s="1"/>
    </row>
    <row r="508" spans="1:9" ht="37.5" x14ac:dyDescent="0.3">
      <c r="A508" s="25" t="s">
        <v>388</v>
      </c>
      <c r="B508" s="12" t="s">
        <v>357</v>
      </c>
      <c r="C508" s="12" t="s">
        <v>920</v>
      </c>
      <c r="D508" s="12" t="s">
        <v>70</v>
      </c>
      <c r="E508" s="26">
        <v>6132046</v>
      </c>
      <c r="F508" s="26">
        <v>5911833</v>
      </c>
      <c r="G508" s="24">
        <f t="shared" si="7"/>
        <v>96.408816894067655</v>
      </c>
      <c r="H508" s="1"/>
      <c r="I508" s="1"/>
    </row>
    <row r="509" spans="1:9" ht="18.75" x14ac:dyDescent="0.3">
      <c r="A509" s="25" t="s">
        <v>485</v>
      </c>
      <c r="B509" s="12" t="s">
        <v>320</v>
      </c>
      <c r="C509" s="12" t="s">
        <v>360</v>
      </c>
      <c r="D509" s="12" t="s">
        <v>317</v>
      </c>
      <c r="E509" s="26">
        <v>6226616.04</v>
      </c>
      <c r="F509" s="26">
        <v>6226613.54</v>
      </c>
      <c r="G509" s="24">
        <f t="shared" si="7"/>
        <v>99.999959849780623</v>
      </c>
      <c r="H509" s="1"/>
      <c r="I509" s="1"/>
    </row>
    <row r="510" spans="1:9" ht="37.5" x14ac:dyDescent="0.3">
      <c r="A510" s="25" t="s">
        <v>486</v>
      </c>
      <c r="B510" s="12" t="s">
        <v>320</v>
      </c>
      <c r="C510" s="12" t="s">
        <v>921</v>
      </c>
      <c r="D510" s="12" t="s">
        <v>317</v>
      </c>
      <c r="E510" s="26">
        <v>538500</v>
      </c>
      <c r="F510" s="26">
        <v>538500</v>
      </c>
      <c r="G510" s="24">
        <f t="shared" si="7"/>
        <v>100</v>
      </c>
      <c r="H510" s="1"/>
      <c r="I510" s="1"/>
    </row>
    <row r="511" spans="1:9" ht="37.5" x14ac:dyDescent="0.3">
      <c r="A511" s="25" t="s">
        <v>387</v>
      </c>
      <c r="B511" s="12" t="s">
        <v>320</v>
      </c>
      <c r="C511" s="12" t="s">
        <v>921</v>
      </c>
      <c r="D511" s="12" t="s">
        <v>69</v>
      </c>
      <c r="E511" s="26">
        <v>538500</v>
      </c>
      <c r="F511" s="26">
        <v>538500</v>
      </c>
      <c r="G511" s="24">
        <f t="shared" si="7"/>
        <v>100</v>
      </c>
      <c r="H511" s="1"/>
      <c r="I511" s="1"/>
    </row>
    <row r="512" spans="1:9" ht="18.75" x14ac:dyDescent="0.3">
      <c r="A512" s="25" t="s">
        <v>487</v>
      </c>
      <c r="B512" s="12" t="s">
        <v>320</v>
      </c>
      <c r="C512" s="12" t="s">
        <v>921</v>
      </c>
      <c r="D512" s="12" t="s">
        <v>84</v>
      </c>
      <c r="E512" s="26">
        <v>538500</v>
      </c>
      <c r="F512" s="26">
        <v>538500</v>
      </c>
      <c r="G512" s="24">
        <f t="shared" si="7"/>
        <v>100</v>
      </c>
      <c r="H512" s="1"/>
      <c r="I512" s="1"/>
    </row>
    <row r="513" spans="1:9" ht="37.5" x14ac:dyDescent="0.3">
      <c r="A513" s="25" t="s">
        <v>488</v>
      </c>
      <c r="B513" s="12" t="s">
        <v>320</v>
      </c>
      <c r="C513" s="12" t="s">
        <v>922</v>
      </c>
      <c r="D513" s="12" t="s">
        <v>317</v>
      </c>
      <c r="E513" s="26">
        <v>23000</v>
      </c>
      <c r="F513" s="26">
        <v>22997.5</v>
      </c>
      <c r="G513" s="24">
        <f t="shared" si="7"/>
        <v>99.989130434782609</v>
      </c>
      <c r="H513" s="1"/>
      <c r="I513" s="1"/>
    </row>
    <row r="514" spans="1:9" ht="37.5" x14ac:dyDescent="0.3">
      <c r="A514" s="25" t="s">
        <v>377</v>
      </c>
      <c r="B514" s="12" t="s">
        <v>320</v>
      </c>
      <c r="C514" s="12" t="s">
        <v>922</v>
      </c>
      <c r="D514" s="12" t="s">
        <v>29</v>
      </c>
      <c r="E514" s="26">
        <v>23000</v>
      </c>
      <c r="F514" s="26">
        <v>22997.5</v>
      </c>
      <c r="G514" s="24">
        <f t="shared" si="7"/>
        <v>99.989130434782609</v>
      </c>
      <c r="H514" s="1"/>
      <c r="I514" s="1"/>
    </row>
    <row r="515" spans="1:9" ht="37.5" x14ac:dyDescent="0.3">
      <c r="A515" s="25" t="s">
        <v>378</v>
      </c>
      <c r="B515" s="12" t="s">
        <v>320</v>
      </c>
      <c r="C515" s="12" t="s">
        <v>922</v>
      </c>
      <c r="D515" s="12" t="s">
        <v>31</v>
      </c>
      <c r="E515" s="26">
        <v>23000</v>
      </c>
      <c r="F515" s="26">
        <v>22997.5</v>
      </c>
      <c r="G515" s="24">
        <f t="shared" si="7"/>
        <v>99.989130434782609</v>
      </c>
      <c r="H515" s="1"/>
      <c r="I515" s="1"/>
    </row>
    <row r="516" spans="1:9" ht="18.75" x14ac:dyDescent="0.3">
      <c r="A516" s="25" t="s">
        <v>390</v>
      </c>
      <c r="B516" s="12" t="s">
        <v>320</v>
      </c>
      <c r="C516" s="12" t="s">
        <v>371</v>
      </c>
      <c r="D516" s="12" t="s">
        <v>317</v>
      </c>
      <c r="E516" s="26">
        <v>5665116.04</v>
      </c>
      <c r="F516" s="26">
        <v>5665116.04</v>
      </c>
      <c r="G516" s="24">
        <f t="shared" si="7"/>
        <v>100</v>
      </c>
      <c r="H516" s="1"/>
      <c r="I516" s="1"/>
    </row>
    <row r="517" spans="1:9" ht="37.5" x14ac:dyDescent="0.3">
      <c r="A517" s="25" t="s">
        <v>387</v>
      </c>
      <c r="B517" s="12" t="s">
        <v>320</v>
      </c>
      <c r="C517" s="12" t="s">
        <v>371</v>
      </c>
      <c r="D517" s="12" t="s">
        <v>69</v>
      </c>
      <c r="E517" s="26">
        <v>5665116.04</v>
      </c>
      <c r="F517" s="26">
        <v>5665116.04</v>
      </c>
      <c r="G517" s="24">
        <f t="shared" si="7"/>
        <v>100</v>
      </c>
      <c r="H517" s="1"/>
      <c r="I517" s="1"/>
    </row>
    <row r="518" spans="1:9" ht="37.5" x14ac:dyDescent="0.3">
      <c r="A518" s="25" t="s">
        <v>388</v>
      </c>
      <c r="B518" s="12" t="s">
        <v>320</v>
      </c>
      <c r="C518" s="12" t="s">
        <v>371</v>
      </c>
      <c r="D518" s="12" t="s">
        <v>70</v>
      </c>
      <c r="E518" s="26">
        <v>5665116.04</v>
      </c>
      <c r="F518" s="26">
        <v>5665116.04</v>
      </c>
      <c r="G518" s="24">
        <f t="shared" si="7"/>
        <v>100</v>
      </c>
      <c r="H518" s="1"/>
      <c r="I518" s="1"/>
    </row>
    <row r="519" spans="1:9" ht="18.75" x14ac:dyDescent="0.3">
      <c r="A519" s="21" t="s">
        <v>489</v>
      </c>
      <c r="B519" s="47" t="s">
        <v>321</v>
      </c>
      <c r="C519" s="47" t="s">
        <v>360</v>
      </c>
      <c r="D519" s="47" t="s">
        <v>317</v>
      </c>
      <c r="E519" s="23">
        <v>111778195.36</v>
      </c>
      <c r="F519" s="23">
        <v>107711575.51000001</v>
      </c>
      <c r="G519" s="27">
        <f t="shared" si="7"/>
        <v>96.361884500905759</v>
      </c>
      <c r="H519" s="1"/>
      <c r="I519" s="1"/>
    </row>
    <row r="520" spans="1:9" ht="18.75" x14ac:dyDescent="0.3">
      <c r="A520" s="35" t="s">
        <v>490</v>
      </c>
      <c r="B520" s="12" t="s">
        <v>322</v>
      </c>
      <c r="C520" s="12" t="s">
        <v>360</v>
      </c>
      <c r="D520" s="12" t="s">
        <v>317</v>
      </c>
      <c r="E520" s="26">
        <v>30279250.09</v>
      </c>
      <c r="F520" s="26">
        <v>26567101.23</v>
      </c>
      <c r="G520" s="24">
        <f t="shared" si="7"/>
        <v>87.74028798941103</v>
      </c>
      <c r="H520" s="1"/>
      <c r="I520" s="1"/>
    </row>
    <row r="521" spans="1:9" ht="56.25" x14ac:dyDescent="0.3">
      <c r="A521" s="25" t="s">
        <v>968</v>
      </c>
      <c r="B521" s="12" t="s">
        <v>322</v>
      </c>
      <c r="C521" s="12" t="s">
        <v>899</v>
      </c>
      <c r="D521" s="12" t="s">
        <v>317</v>
      </c>
      <c r="E521" s="26">
        <v>808080</v>
      </c>
      <c r="F521" s="26">
        <v>806554.98</v>
      </c>
      <c r="G521" s="24">
        <f t="shared" si="7"/>
        <v>99.81127858627859</v>
      </c>
      <c r="H521" s="1"/>
      <c r="I521" s="1"/>
    </row>
    <row r="522" spans="1:9" ht="56.25" x14ac:dyDescent="0.3">
      <c r="A522" s="25" t="s">
        <v>395</v>
      </c>
      <c r="B522" s="12" t="s">
        <v>322</v>
      </c>
      <c r="C522" s="12" t="s">
        <v>899</v>
      </c>
      <c r="D522" s="12" t="s">
        <v>57</v>
      </c>
      <c r="E522" s="26">
        <v>808080</v>
      </c>
      <c r="F522" s="26">
        <v>806554.98</v>
      </c>
      <c r="G522" s="24">
        <f t="shared" si="7"/>
        <v>99.81127858627859</v>
      </c>
      <c r="H522" s="1"/>
      <c r="I522" s="1"/>
    </row>
    <row r="523" spans="1:9" ht="18.75" x14ac:dyDescent="0.3">
      <c r="A523" s="25" t="s">
        <v>396</v>
      </c>
      <c r="B523" s="12" t="s">
        <v>322</v>
      </c>
      <c r="C523" s="12" t="s">
        <v>899</v>
      </c>
      <c r="D523" s="12" t="s">
        <v>59</v>
      </c>
      <c r="E523" s="26">
        <v>808080</v>
      </c>
      <c r="F523" s="26">
        <v>806554.98</v>
      </c>
      <c r="G523" s="24">
        <f t="shared" si="7"/>
        <v>99.81127858627859</v>
      </c>
      <c r="H523" s="1"/>
      <c r="I523" s="1"/>
    </row>
    <row r="524" spans="1:9" ht="56.25" x14ac:dyDescent="0.3">
      <c r="A524" s="25" t="s">
        <v>969</v>
      </c>
      <c r="B524" s="12" t="s">
        <v>322</v>
      </c>
      <c r="C524" s="12" t="s">
        <v>900</v>
      </c>
      <c r="D524" s="12" t="s">
        <v>317</v>
      </c>
      <c r="E524" s="26">
        <v>190689.01</v>
      </c>
      <c r="F524" s="26">
        <v>190689.01</v>
      </c>
      <c r="G524" s="24">
        <f t="shared" ref="G524:G581" si="8">F524/E524*100</f>
        <v>100</v>
      </c>
      <c r="H524" s="1"/>
      <c r="I524" s="1"/>
    </row>
    <row r="525" spans="1:9" ht="56.25" x14ac:dyDescent="0.3">
      <c r="A525" s="25" t="s">
        <v>395</v>
      </c>
      <c r="B525" s="12" t="s">
        <v>322</v>
      </c>
      <c r="C525" s="12" t="s">
        <v>900</v>
      </c>
      <c r="D525" s="12" t="s">
        <v>57</v>
      </c>
      <c r="E525" s="26">
        <v>190689.01</v>
      </c>
      <c r="F525" s="26">
        <v>190689.01</v>
      </c>
      <c r="G525" s="24">
        <f t="shared" si="8"/>
        <v>100</v>
      </c>
      <c r="H525" s="1"/>
      <c r="I525" s="1"/>
    </row>
    <row r="526" spans="1:9" ht="18.75" x14ac:dyDescent="0.3">
      <c r="A526" s="25" t="s">
        <v>396</v>
      </c>
      <c r="B526" s="12" t="s">
        <v>322</v>
      </c>
      <c r="C526" s="12" t="s">
        <v>900</v>
      </c>
      <c r="D526" s="12" t="s">
        <v>59</v>
      </c>
      <c r="E526" s="26">
        <v>190689.01</v>
      </c>
      <c r="F526" s="26">
        <v>190689.01</v>
      </c>
      <c r="G526" s="24">
        <f t="shared" si="8"/>
        <v>100</v>
      </c>
      <c r="H526" s="1"/>
      <c r="I526" s="1"/>
    </row>
    <row r="527" spans="1:9" ht="37.5" x14ac:dyDescent="0.3">
      <c r="A527" s="25" t="s">
        <v>491</v>
      </c>
      <c r="B527" s="12" t="s">
        <v>322</v>
      </c>
      <c r="C527" s="12" t="s">
        <v>1114</v>
      </c>
      <c r="D527" s="12" t="s">
        <v>317</v>
      </c>
      <c r="E527" s="26">
        <v>3315233.07</v>
      </c>
      <c r="F527" s="26">
        <v>3315233.07</v>
      </c>
      <c r="G527" s="24">
        <f t="shared" si="8"/>
        <v>100</v>
      </c>
      <c r="H527" s="1"/>
      <c r="I527" s="1"/>
    </row>
    <row r="528" spans="1:9" ht="56.25" x14ac:dyDescent="0.3">
      <c r="A528" s="25" t="s">
        <v>395</v>
      </c>
      <c r="B528" s="12" t="s">
        <v>322</v>
      </c>
      <c r="C528" s="12" t="s">
        <v>1114</v>
      </c>
      <c r="D528" s="12" t="s">
        <v>57</v>
      </c>
      <c r="E528" s="26">
        <v>3315233.07</v>
      </c>
      <c r="F528" s="26">
        <v>3315233.07</v>
      </c>
      <c r="G528" s="24">
        <f t="shared" si="8"/>
        <v>100</v>
      </c>
      <c r="H528" s="1"/>
      <c r="I528" s="1"/>
    </row>
    <row r="529" spans="1:9" ht="18.75" x14ac:dyDescent="0.3">
      <c r="A529" s="25" t="s">
        <v>396</v>
      </c>
      <c r="B529" s="12" t="s">
        <v>322</v>
      </c>
      <c r="C529" s="12" t="s">
        <v>1114</v>
      </c>
      <c r="D529" s="12" t="s">
        <v>59</v>
      </c>
      <c r="E529" s="26">
        <v>3315233.07</v>
      </c>
      <c r="F529" s="26">
        <v>3315233.07</v>
      </c>
      <c r="G529" s="24">
        <f t="shared" si="8"/>
        <v>100</v>
      </c>
      <c r="H529" s="1"/>
      <c r="I529" s="1"/>
    </row>
    <row r="530" spans="1:9" ht="56.25" x14ac:dyDescent="0.3">
      <c r="A530" s="25" t="s">
        <v>969</v>
      </c>
      <c r="B530" s="12" t="s">
        <v>322</v>
      </c>
      <c r="C530" s="12" t="s">
        <v>1115</v>
      </c>
      <c r="D530" s="12" t="s">
        <v>317</v>
      </c>
      <c r="E530" s="26">
        <v>240300</v>
      </c>
      <c r="F530" s="26">
        <v>240300</v>
      </c>
      <c r="G530" s="24">
        <f t="shared" si="8"/>
        <v>100</v>
      </c>
      <c r="H530" s="1"/>
      <c r="I530" s="1"/>
    </row>
    <row r="531" spans="1:9" ht="56.25" x14ac:dyDescent="0.3">
      <c r="A531" s="25" t="s">
        <v>395</v>
      </c>
      <c r="B531" s="12" t="s">
        <v>322</v>
      </c>
      <c r="C531" s="12" t="s">
        <v>1115</v>
      </c>
      <c r="D531" s="12" t="s">
        <v>57</v>
      </c>
      <c r="E531" s="26">
        <v>240300</v>
      </c>
      <c r="F531" s="26">
        <v>240300</v>
      </c>
      <c r="G531" s="24">
        <f t="shared" si="8"/>
        <v>100</v>
      </c>
      <c r="H531" s="1"/>
      <c r="I531" s="1"/>
    </row>
    <row r="532" spans="1:9" ht="18.75" x14ac:dyDescent="0.3">
      <c r="A532" s="25" t="s">
        <v>396</v>
      </c>
      <c r="B532" s="12" t="s">
        <v>322</v>
      </c>
      <c r="C532" s="12" t="s">
        <v>1115</v>
      </c>
      <c r="D532" s="12" t="s">
        <v>59</v>
      </c>
      <c r="E532" s="26">
        <v>240300</v>
      </c>
      <c r="F532" s="26">
        <v>240300</v>
      </c>
      <c r="G532" s="24">
        <f t="shared" si="8"/>
        <v>100</v>
      </c>
      <c r="H532" s="1"/>
      <c r="I532" s="1"/>
    </row>
    <row r="533" spans="1:9" ht="18.75" x14ac:dyDescent="0.3">
      <c r="A533" s="25" t="s">
        <v>492</v>
      </c>
      <c r="B533" s="12" t="s">
        <v>322</v>
      </c>
      <c r="C533" s="12" t="s">
        <v>1116</v>
      </c>
      <c r="D533" s="12" t="s">
        <v>317</v>
      </c>
      <c r="E533" s="26">
        <v>23284897</v>
      </c>
      <c r="F533" s="26">
        <v>19590499.699999999</v>
      </c>
      <c r="G533" s="24">
        <f t="shared" si="8"/>
        <v>84.133933252957917</v>
      </c>
      <c r="H533" s="1"/>
      <c r="I533" s="1"/>
    </row>
    <row r="534" spans="1:9" ht="56.25" x14ac:dyDescent="0.3">
      <c r="A534" s="25" t="s">
        <v>395</v>
      </c>
      <c r="B534" s="12" t="s">
        <v>322</v>
      </c>
      <c r="C534" s="12" t="s">
        <v>1116</v>
      </c>
      <c r="D534" s="12" t="s">
        <v>57</v>
      </c>
      <c r="E534" s="26">
        <v>23284897</v>
      </c>
      <c r="F534" s="26">
        <v>19590499.699999999</v>
      </c>
      <c r="G534" s="24">
        <f t="shared" si="8"/>
        <v>84.133933252957917</v>
      </c>
      <c r="H534" s="1"/>
      <c r="I534" s="1"/>
    </row>
    <row r="535" spans="1:9" ht="18.75" x14ac:dyDescent="0.3">
      <c r="A535" s="25" t="s">
        <v>396</v>
      </c>
      <c r="B535" s="12" t="s">
        <v>322</v>
      </c>
      <c r="C535" s="12" t="s">
        <v>1116</v>
      </c>
      <c r="D535" s="12" t="s">
        <v>59</v>
      </c>
      <c r="E535" s="26">
        <v>9008853</v>
      </c>
      <c r="F535" s="26">
        <v>8590770.4700000007</v>
      </c>
      <c r="G535" s="24">
        <f t="shared" si="8"/>
        <v>95.359203552327926</v>
      </c>
      <c r="H535" s="1"/>
      <c r="I535" s="1"/>
    </row>
    <row r="536" spans="1:9" ht="18.75" x14ac:dyDescent="0.3">
      <c r="A536" s="25" t="s">
        <v>447</v>
      </c>
      <c r="B536" s="12" t="s">
        <v>322</v>
      </c>
      <c r="C536" s="12" t="s">
        <v>1116</v>
      </c>
      <c r="D536" s="12" t="s">
        <v>139</v>
      </c>
      <c r="E536" s="26">
        <v>14276044</v>
      </c>
      <c r="F536" s="26">
        <v>10999729.23</v>
      </c>
      <c r="G536" s="24">
        <f t="shared" si="8"/>
        <v>77.050261472996311</v>
      </c>
      <c r="H536" s="1"/>
      <c r="I536" s="1"/>
    </row>
    <row r="537" spans="1:9" ht="37.5" x14ac:dyDescent="0.3">
      <c r="A537" s="25" t="s">
        <v>493</v>
      </c>
      <c r="B537" s="12" t="s">
        <v>322</v>
      </c>
      <c r="C537" s="12" t="s">
        <v>1117</v>
      </c>
      <c r="D537" s="12" t="s">
        <v>317</v>
      </c>
      <c r="E537" s="26">
        <v>680941</v>
      </c>
      <c r="F537" s="26">
        <v>680140.6</v>
      </c>
      <c r="G537" s="24">
        <f t="shared" si="8"/>
        <v>99.882456776725149</v>
      </c>
      <c r="H537" s="1"/>
      <c r="I537" s="1"/>
    </row>
    <row r="538" spans="1:9" ht="37.5" x14ac:dyDescent="0.3">
      <c r="A538" s="25" t="s">
        <v>377</v>
      </c>
      <c r="B538" s="12" t="s">
        <v>322</v>
      </c>
      <c r="C538" s="12" t="s">
        <v>1117</v>
      </c>
      <c r="D538" s="12" t="s">
        <v>29</v>
      </c>
      <c r="E538" s="26">
        <v>531081</v>
      </c>
      <c r="F538" s="26">
        <v>530281</v>
      </c>
      <c r="G538" s="24">
        <f t="shared" si="8"/>
        <v>99.849363844686593</v>
      </c>
      <c r="H538" s="1"/>
      <c r="I538" s="1"/>
    </row>
    <row r="539" spans="1:9" ht="37.5" x14ac:dyDescent="0.3">
      <c r="A539" s="25" t="s">
        <v>378</v>
      </c>
      <c r="B539" s="12" t="s">
        <v>322</v>
      </c>
      <c r="C539" s="12" t="s">
        <v>1117</v>
      </c>
      <c r="D539" s="12" t="s">
        <v>31</v>
      </c>
      <c r="E539" s="26">
        <v>531081</v>
      </c>
      <c r="F539" s="26">
        <v>530281</v>
      </c>
      <c r="G539" s="24">
        <f t="shared" si="8"/>
        <v>99.849363844686593</v>
      </c>
      <c r="H539" s="1"/>
      <c r="I539" s="1"/>
    </row>
    <row r="540" spans="1:9" ht="56.25" x14ac:dyDescent="0.3">
      <c r="A540" s="25" t="s">
        <v>395</v>
      </c>
      <c r="B540" s="12" t="s">
        <v>322</v>
      </c>
      <c r="C540" s="12" t="s">
        <v>1117</v>
      </c>
      <c r="D540" s="12" t="s">
        <v>57</v>
      </c>
      <c r="E540" s="26">
        <v>149860</v>
      </c>
      <c r="F540" s="26">
        <v>149859.6</v>
      </c>
      <c r="G540" s="24">
        <f t="shared" si="8"/>
        <v>99.99973308421194</v>
      </c>
      <c r="H540" s="1"/>
      <c r="I540" s="1"/>
    </row>
    <row r="541" spans="1:9" ht="18.75" x14ac:dyDescent="0.3">
      <c r="A541" s="25" t="s">
        <v>396</v>
      </c>
      <c r="B541" s="12" t="s">
        <v>322</v>
      </c>
      <c r="C541" s="12" t="s">
        <v>1117</v>
      </c>
      <c r="D541" s="12" t="s">
        <v>59</v>
      </c>
      <c r="E541" s="26">
        <v>149860</v>
      </c>
      <c r="F541" s="26">
        <v>149859.6</v>
      </c>
      <c r="G541" s="24">
        <f t="shared" si="8"/>
        <v>99.99973308421194</v>
      </c>
      <c r="H541" s="1"/>
      <c r="I541" s="1"/>
    </row>
    <row r="542" spans="1:9" ht="56.25" x14ac:dyDescent="0.3">
      <c r="A542" s="25" t="s">
        <v>397</v>
      </c>
      <c r="B542" s="12" t="s">
        <v>322</v>
      </c>
      <c r="C542" s="12" t="s">
        <v>1118</v>
      </c>
      <c r="D542" s="12" t="s">
        <v>317</v>
      </c>
      <c r="E542" s="26">
        <v>1759110.01</v>
      </c>
      <c r="F542" s="26">
        <v>1743683.87</v>
      </c>
      <c r="G542" s="24">
        <f t="shared" si="8"/>
        <v>99.123071330825979</v>
      </c>
      <c r="H542" s="1"/>
      <c r="I542" s="1"/>
    </row>
    <row r="543" spans="1:9" ht="93.75" x14ac:dyDescent="0.3">
      <c r="A543" s="25" t="s">
        <v>374</v>
      </c>
      <c r="B543" s="12" t="s">
        <v>322</v>
      </c>
      <c r="C543" s="12" t="s">
        <v>1118</v>
      </c>
      <c r="D543" s="12" t="s">
        <v>23</v>
      </c>
      <c r="E543" s="26">
        <v>1747310.01</v>
      </c>
      <c r="F543" s="26">
        <v>1739183.87</v>
      </c>
      <c r="G543" s="24">
        <f t="shared" si="8"/>
        <v>99.53493427305439</v>
      </c>
      <c r="H543" s="1"/>
      <c r="I543" s="1"/>
    </row>
    <row r="544" spans="1:9" ht="37.5" x14ac:dyDescent="0.3">
      <c r="A544" s="25" t="s">
        <v>407</v>
      </c>
      <c r="B544" s="12" t="s">
        <v>322</v>
      </c>
      <c r="C544" s="12" t="s">
        <v>1118</v>
      </c>
      <c r="D544" s="12" t="s">
        <v>41</v>
      </c>
      <c r="E544" s="26">
        <v>1747310.01</v>
      </c>
      <c r="F544" s="26">
        <v>1739183.87</v>
      </c>
      <c r="G544" s="24">
        <f t="shared" si="8"/>
        <v>99.53493427305439</v>
      </c>
      <c r="H544" s="1"/>
      <c r="I544" s="1"/>
    </row>
    <row r="545" spans="1:9" ht="37.5" x14ac:dyDescent="0.3">
      <c r="A545" s="25" t="s">
        <v>377</v>
      </c>
      <c r="B545" s="12" t="s">
        <v>322</v>
      </c>
      <c r="C545" s="12" t="s">
        <v>1118</v>
      </c>
      <c r="D545" s="12" t="s">
        <v>29</v>
      </c>
      <c r="E545" s="26">
        <v>11800</v>
      </c>
      <c r="F545" s="26">
        <v>4500</v>
      </c>
      <c r="G545" s="24">
        <f t="shared" si="8"/>
        <v>38.135593220338983</v>
      </c>
      <c r="H545" s="1"/>
      <c r="I545" s="1"/>
    </row>
    <row r="546" spans="1:9" ht="37.5" x14ac:dyDescent="0.3">
      <c r="A546" s="25" t="s">
        <v>378</v>
      </c>
      <c r="B546" s="12" t="s">
        <v>322</v>
      </c>
      <c r="C546" s="12" t="s">
        <v>1118</v>
      </c>
      <c r="D546" s="12" t="s">
        <v>31</v>
      </c>
      <c r="E546" s="26">
        <v>11800</v>
      </c>
      <c r="F546" s="26">
        <v>4500</v>
      </c>
      <c r="G546" s="24">
        <f t="shared" si="8"/>
        <v>38.135593220338983</v>
      </c>
      <c r="H546" s="1"/>
      <c r="I546" s="1"/>
    </row>
    <row r="547" spans="1:9" ht="18.75" x14ac:dyDescent="0.3">
      <c r="A547" s="25" t="s">
        <v>1119</v>
      </c>
      <c r="B547" s="12" t="s">
        <v>1120</v>
      </c>
      <c r="C547" s="12" t="s">
        <v>360</v>
      </c>
      <c r="D547" s="12" t="s">
        <v>317</v>
      </c>
      <c r="E547" s="26">
        <v>68214736.840000004</v>
      </c>
      <c r="F547" s="26">
        <v>68198040.129999995</v>
      </c>
      <c r="G547" s="24">
        <f t="shared" si="8"/>
        <v>99.975523309517172</v>
      </c>
      <c r="H547" s="1"/>
      <c r="I547" s="1"/>
    </row>
    <row r="548" spans="1:9" ht="37.5" x14ac:dyDescent="0.3">
      <c r="A548" s="25" t="s">
        <v>438</v>
      </c>
      <c r="B548" s="12" t="s">
        <v>1120</v>
      </c>
      <c r="C548" s="12" t="s">
        <v>1121</v>
      </c>
      <c r="D548" s="12" t="s">
        <v>317</v>
      </c>
      <c r="E548" s="26">
        <v>68214736.840000004</v>
      </c>
      <c r="F548" s="26">
        <v>68198040.129999995</v>
      </c>
      <c r="G548" s="24">
        <f t="shared" si="8"/>
        <v>99.975523309517172</v>
      </c>
      <c r="H548" s="1"/>
      <c r="I548" s="1"/>
    </row>
    <row r="549" spans="1:9" ht="37.5" x14ac:dyDescent="0.3">
      <c r="A549" s="25" t="s">
        <v>419</v>
      </c>
      <c r="B549" s="12" t="s">
        <v>1120</v>
      </c>
      <c r="C549" s="12" t="s">
        <v>1121</v>
      </c>
      <c r="D549" s="12" t="s">
        <v>89</v>
      </c>
      <c r="E549" s="26">
        <v>68214736.840000004</v>
      </c>
      <c r="F549" s="26">
        <v>68198040.129999995</v>
      </c>
      <c r="G549" s="24">
        <f t="shared" si="8"/>
        <v>99.975523309517172</v>
      </c>
      <c r="H549" s="1"/>
      <c r="I549" s="1"/>
    </row>
    <row r="550" spans="1:9" ht="18.75" x14ac:dyDescent="0.3">
      <c r="A550" s="25" t="s">
        <v>420</v>
      </c>
      <c r="B550" s="12" t="s">
        <v>1120</v>
      </c>
      <c r="C550" s="12" t="s">
        <v>1121</v>
      </c>
      <c r="D550" s="12" t="s">
        <v>91</v>
      </c>
      <c r="E550" s="26">
        <v>68214736.840000004</v>
      </c>
      <c r="F550" s="26">
        <v>68198040.129999995</v>
      </c>
      <c r="G550" s="24">
        <f t="shared" si="8"/>
        <v>99.975523309517172</v>
      </c>
      <c r="H550" s="1"/>
      <c r="I550" s="1"/>
    </row>
    <row r="551" spans="1:9" ht="18.75" x14ac:dyDescent="0.3">
      <c r="A551" s="25" t="s">
        <v>1122</v>
      </c>
      <c r="B551" s="12" t="s">
        <v>1123</v>
      </c>
      <c r="C551" s="12" t="s">
        <v>360</v>
      </c>
      <c r="D551" s="12" t="s">
        <v>317</v>
      </c>
      <c r="E551" s="26">
        <v>13284208.43</v>
      </c>
      <c r="F551" s="26">
        <v>12946434.15</v>
      </c>
      <c r="G551" s="24">
        <f t="shared" si="8"/>
        <v>97.457324749307631</v>
      </c>
      <c r="H551" s="1"/>
      <c r="I551" s="1"/>
    </row>
    <row r="552" spans="1:9" ht="18.75" x14ac:dyDescent="0.3">
      <c r="A552" s="25" t="s">
        <v>457</v>
      </c>
      <c r="B552" s="12" t="s">
        <v>1123</v>
      </c>
      <c r="C552" s="12" t="s">
        <v>898</v>
      </c>
      <c r="D552" s="12" t="s">
        <v>317</v>
      </c>
      <c r="E552" s="26">
        <v>6760217.6399999997</v>
      </c>
      <c r="F552" s="26">
        <v>6739704.7199999997</v>
      </c>
      <c r="G552" s="24">
        <f t="shared" si="8"/>
        <v>99.696564207065975</v>
      </c>
      <c r="H552" s="1"/>
      <c r="I552" s="1"/>
    </row>
    <row r="553" spans="1:9" ht="56.25" x14ac:dyDescent="0.3">
      <c r="A553" s="25" t="s">
        <v>395</v>
      </c>
      <c r="B553" s="12" t="s">
        <v>1123</v>
      </c>
      <c r="C553" s="12" t="s">
        <v>898</v>
      </c>
      <c r="D553" s="12" t="s">
        <v>57</v>
      </c>
      <c r="E553" s="26">
        <v>6760217.6399999997</v>
      </c>
      <c r="F553" s="26">
        <v>6739704.7199999997</v>
      </c>
      <c r="G553" s="24">
        <f t="shared" si="8"/>
        <v>99.696564207065975</v>
      </c>
      <c r="H553" s="1"/>
      <c r="I553" s="1"/>
    </row>
    <row r="554" spans="1:9" ht="18.75" x14ac:dyDescent="0.3">
      <c r="A554" s="25" t="s">
        <v>396</v>
      </c>
      <c r="B554" s="12" t="s">
        <v>1123</v>
      </c>
      <c r="C554" s="12" t="s">
        <v>898</v>
      </c>
      <c r="D554" s="12" t="s">
        <v>59</v>
      </c>
      <c r="E554" s="26">
        <v>6760217.6399999997</v>
      </c>
      <c r="F554" s="26">
        <v>6739704.7199999997</v>
      </c>
      <c r="G554" s="24">
        <f t="shared" si="8"/>
        <v>99.696564207065975</v>
      </c>
      <c r="H554" s="1"/>
      <c r="I554" s="1"/>
    </row>
    <row r="555" spans="1:9" ht="93.75" x14ac:dyDescent="0.3">
      <c r="A555" s="25" t="s">
        <v>1124</v>
      </c>
      <c r="B555" s="12" t="s">
        <v>1123</v>
      </c>
      <c r="C555" s="12" t="s">
        <v>1125</v>
      </c>
      <c r="D555" s="12" t="s">
        <v>317</v>
      </c>
      <c r="E555" s="26">
        <v>36456.04</v>
      </c>
      <c r="F555" s="26">
        <v>36456.04</v>
      </c>
      <c r="G555" s="24">
        <f t="shared" si="8"/>
        <v>100</v>
      </c>
      <c r="H555" s="1"/>
      <c r="I555" s="1"/>
    </row>
    <row r="556" spans="1:9" ht="56.25" x14ac:dyDescent="0.3">
      <c r="A556" s="25" t="s">
        <v>395</v>
      </c>
      <c r="B556" s="12" t="s">
        <v>1123</v>
      </c>
      <c r="C556" s="12" t="s">
        <v>1125</v>
      </c>
      <c r="D556" s="12" t="s">
        <v>57</v>
      </c>
      <c r="E556" s="26">
        <v>36456.04</v>
      </c>
      <c r="F556" s="26">
        <v>36456.04</v>
      </c>
      <c r="G556" s="24">
        <f t="shared" si="8"/>
        <v>100</v>
      </c>
      <c r="H556" s="1"/>
      <c r="I556" s="1"/>
    </row>
    <row r="557" spans="1:9" ht="18.75" x14ac:dyDescent="0.3">
      <c r="A557" s="25" t="s">
        <v>396</v>
      </c>
      <c r="B557" s="12" t="s">
        <v>1123</v>
      </c>
      <c r="C557" s="12" t="s">
        <v>1125</v>
      </c>
      <c r="D557" s="12" t="s">
        <v>59</v>
      </c>
      <c r="E557" s="26">
        <v>36456.04</v>
      </c>
      <c r="F557" s="26">
        <v>36456.04</v>
      </c>
      <c r="G557" s="24">
        <f t="shared" si="8"/>
        <v>100</v>
      </c>
      <c r="H557" s="1"/>
      <c r="I557" s="1"/>
    </row>
    <row r="558" spans="1:9" ht="18.75" x14ac:dyDescent="0.3">
      <c r="A558" s="25" t="s">
        <v>457</v>
      </c>
      <c r="B558" s="12" t="s">
        <v>1123</v>
      </c>
      <c r="C558" s="12" t="s">
        <v>1126</v>
      </c>
      <c r="D558" s="12" t="s">
        <v>317</v>
      </c>
      <c r="E558" s="26">
        <v>6415126.9299999997</v>
      </c>
      <c r="F558" s="26">
        <v>6157253.6100000003</v>
      </c>
      <c r="G558" s="24">
        <f t="shared" si="8"/>
        <v>95.980230433258171</v>
      </c>
      <c r="H558" s="1"/>
      <c r="I558" s="1"/>
    </row>
    <row r="559" spans="1:9" ht="56.25" x14ac:dyDescent="0.3">
      <c r="A559" s="25" t="s">
        <v>395</v>
      </c>
      <c r="B559" s="12" t="s">
        <v>1123</v>
      </c>
      <c r="C559" s="12" t="s">
        <v>1126</v>
      </c>
      <c r="D559" s="12" t="s">
        <v>57</v>
      </c>
      <c r="E559" s="26">
        <v>6415126.9299999997</v>
      </c>
      <c r="F559" s="26">
        <v>6157253.6100000003</v>
      </c>
      <c r="G559" s="24">
        <f t="shared" si="8"/>
        <v>95.980230433258171</v>
      </c>
      <c r="H559" s="1"/>
      <c r="I559" s="1"/>
    </row>
    <row r="560" spans="1:9" ht="18.75" x14ac:dyDescent="0.3">
      <c r="A560" s="25" t="s">
        <v>396</v>
      </c>
      <c r="B560" s="12" t="s">
        <v>1123</v>
      </c>
      <c r="C560" s="12" t="s">
        <v>1126</v>
      </c>
      <c r="D560" s="12" t="s">
        <v>59</v>
      </c>
      <c r="E560" s="26">
        <v>6415126.9299999997</v>
      </c>
      <c r="F560" s="26">
        <v>6157253.6100000003</v>
      </c>
      <c r="G560" s="24">
        <f t="shared" si="8"/>
        <v>95.980230433258171</v>
      </c>
      <c r="H560" s="1"/>
      <c r="I560" s="1"/>
    </row>
    <row r="561" spans="1:9" ht="93.75" x14ac:dyDescent="0.3">
      <c r="A561" s="25" t="s">
        <v>1124</v>
      </c>
      <c r="B561" s="12" t="s">
        <v>1123</v>
      </c>
      <c r="C561" s="12" t="s">
        <v>1127</v>
      </c>
      <c r="D561" s="12" t="s">
        <v>317</v>
      </c>
      <c r="E561" s="26">
        <v>72407.820000000007</v>
      </c>
      <c r="F561" s="26">
        <v>13019.78</v>
      </c>
      <c r="G561" s="24">
        <f t="shared" si="8"/>
        <v>17.981179380901121</v>
      </c>
      <c r="H561" s="1"/>
      <c r="I561" s="1"/>
    </row>
    <row r="562" spans="1:9" ht="56.25" x14ac:dyDescent="0.3">
      <c r="A562" s="25" t="s">
        <v>395</v>
      </c>
      <c r="B562" s="12" t="s">
        <v>1123</v>
      </c>
      <c r="C562" s="12" t="s">
        <v>1127</v>
      </c>
      <c r="D562" s="12" t="s">
        <v>57</v>
      </c>
      <c r="E562" s="26">
        <v>72407.820000000007</v>
      </c>
      <c r="F562" s="26">
        <v>13019.78</v>
      </c>
      <c r="G562" s="24">
        <f t="shared" si="8"/>
        <v>17.981179380901121</v>
      </c>
      <c r="H562" s="1"/>
      <c r="I562" s="1"/>
    </row>
    <row r="563" spans="1:9" ht="18.75" x14ac:dyDescent="0.3">
      <c r="A563" s="25" t="s">
        <v>396</v>
      </c>
      <c r="B563" s="12" t="s">
        <v>1123</v>
      </c>
      <c r="C563" s="12" t="s">
        <v>1127</v>
      </c>
      <c r="D563" s="12" t="s">
        <v>59</v>
      </c>
      <c r="E563" s="26">
        <v>72407.820000000007</v>
      </c>
      <c r="F563" s="26">
        <v>13019.78</v>
      </c>
      <c r="G563" s="24">
        <f t="shared" si="8"/>
        <v>17.981179380901121</v>
      </c>
      <c r="H563" s="1"/>
      <c r="I563" s="1"/>
    </row>
    <row r="564" spans="1:9" ht="37.5" x14ac:dyDescent="0.3">
      <c r="A564" s="21" t="s">
        <v>494</v>
      </c>
      <c r="B564" s="22" t="s">
        <v>302</v>
      </c>
      <c r="C564" s="22" t="s">
        <v>360</v>
      </c>
      <c r="D564" s="22" t="s">
        <v>317</v>
      </c>
      <c r="E564" s="23">
        <v>55000</v>
      </c>
      <c r="F564" s="23">
        <v>55000</v>
      </c>
      <c r="G564" s="27">
        <f t="shared" si="8"/>
        <v>100</v>
      </c>
      <c r="H564" s="1"/>
      <c r="I564" s="1"/>
    </row>
    <row r="565" spans="1:9" ht="37.5" x14ac:dyDescent="0.3">
      <c r="A565" s="25" t="s">
        <v>495</v>
      </c>
      <c r="B565" s="12" t="s">
        <v>303</v>
      </c>
      <c r="C565" s="12" t="s">
        <v>360</v>
      </c>
      <c r="D565" s="12" t="s">
        <v>317</v>
      </c>
      <c r="E565" s="26">
        <v>55000</v>
      </c>
      <c r="F565" s="26">
        <v>55000</v>
      </c>
      <c r="G565" s="24">
        <f t="shared" si="8"/>
        <v>100</v>
      </c>
      <c r="H565" s="1"/>
      <c r="I565" s="1"/>
    </row>
    <row r="566" spans="1:9" ht="18.75" x14ac:dyDescent="0.3">
      <c r="A566" s="25" t="s">
        <v>496</v>
      </c>
      <c r="B566" s="12" t="s">
        <v>303</v>
      </c>
      <c r="C566" s="12" t="s">
        <v>923</v>
      </c>
      <c r="D566" s="12" t="s">
        <v>317</v>
      </c>
      <c r="E566" s="26">
        <v>55000</v>
      </c>
      <c r="F566" s="26">
        <v>55000</v>
      </c>
      <c r="G566" s="24">
        <f t="shared" si="8"/>
        <v>100</v>
      </c>
      <c r="H566" s="1"/>
      <c r="I566" s="1"/>
    </row>
    <row r="567" spans="1:9" ht="37.5" x14ac:dyDescent="0.3">
      <c r="A567" s="25" t="s">
        <v>497</v>
      </c>
      <c r="B567" s="12" t="s">
        <v>303</v>
      </c>
      <c r="C567" s="12" t="s">
        <v>923</v>
      </c>
      <c r="D567" s="12" t="s">
        <v>118</v>
      </c>
      <c r="E567" s="26">
        <v>55000</v>
      </c>
      <c r="F567" s="26">
        <v>55000</v>
      </c>
      <c r="G567" s="24">
        <f t="shared" si="8"/>
        <v>100</v>
      </c>
      <c r="H567" s="1"/>
      <c r="I567" s="1"/>
    </row>
    <row r="568" spans="1:9" ht="18.75" x14ac:dyDescent="0.3">
      <c r="A568" s="25" t="s">
        <v>498</v>
      </c>
      <c r="B568" s="12" t="s">
        <v>303</v>
      </c>
      <c r="C568" s="12" t="s">
        <v>923</v>
      </c>
      <c r="D568" s="12" t="s">
        <v>119</v>
      </c>
      <c r="E568" s="26">
        <v>55000</v>
      </c>
      <c r="F568" s="26">
        <v>55000</v>
      </c>
      <c r="G568" s="24">
        <f t="shared" si="8"/>
        <v>100</v>
      </c>
      <c r="H568" s="1"/>
      <c r="I568" s="1"/>
    </row>
    <row r="569" spans="1:9" ht="56.25" x14ac:dyDescent="0.3">
      <c r="A569" s="21" t="s">
        <v>499</v>
      </c>
      <c r="B569" s="22" t="s">
        <v>304</v>
      </c>
      <c r="C569" s="22" t="s">
        <v>360</v>
      </c>
      <c r="D569" s="22" t="s">
        <v>317</v>
      </c>
      <c r="E569" s="23">
        <v>11450000</v>
      </c>
      <c r="F569" s="23">
        <v>11450000</v>
      </c>
      <c r="G569" s="27">
        <f t="shared" si="8"/>
        <v>100</v>
      </c>
      <c r="H569" s="1"/>
      <c r="I569" s="1"/>
    </row>
    <row r="570" spans="1:9" ht="56.25" x14ac:dyDescent="0.3">
      <c r="A570" s="25" t="s">
        <v>500</v>
      </c>
      <c r="B570" s="12" t="s">
        <v>305</v>
      </c>
      <c r="C570" s="12" t="s">
        <v>360</v>
      </c>
      <c r="D570" s="12" t="s">
        <v>317</v>
      </c>
      <c r="E570" s="26">
        <v>6450000</v>
      </c>
      <c r="F570" s="26">
        <v>6450000</v>
      </c>
      <c r="G570" s="24">
        <f t="shared" si="8"/>
        <v>100</v>
      </c>
      <c r="H570" s="1"/>
      <c r="I570" s="1"/>
    </row>
    <row r="571" spans="1:9" ht="56.25" x14ac:dyDescent="0.3">
      <c r="A571" s="25" t="s">
        <v>501</v>
      </c>
      <c r="B571" s="12" t="s">
        <v>305</v>
      </c>
      <c r="C571" s="12" t="s">
        <v>924</v>
      </c>
      <c r="D571" s="12" t="s">
        <v>317</v>
      </c>
      <c r="E571" s="26">
        <v>3449600</v>
      </c>
      <c r="F571" s="26">
        <v>3449600</v>
      </c>
      <c r="G571" s="24">
        <f t="shared" si="8"/>
        <v>100</v>
      </c>
      <c r="H571" s="1"/>
      <c r="I571" s="1"/>
    </row>
    <row r="572" spans="1:9" ht="18.75" x14ac:dyDescent="0.3">
      <c r="A572" s="25" t="s">
        <v>402</v>
      </c>
      <c r="B572" s="12" t="s">
        <v>305</v>
      </c>
      <c r="C572" s="12" t="s">
        <v>924</v>
      </c>
      <c r="D572" s="12" t="s">
        <v>96</v>
      </c>
      <c r="E572" s="26">
        <v>3449600</v>
      </c>
      <c r="F572" s="26">
        <v>3449600</v>
      </c>
      <c r="G572" s="24">
        <f t="shared" si="8"/>
        <v>100</v>
      </c>
      <c r="H572" s="1"/>
      <c r="I572" s="1"/>
    </row>
    <row r="573" spans="1:9" ht="18.75" x14ac:dyDescent="0.3">
      <c r="A573" s="25" t="s">
        <v>502</v>
      </c>
      <c r="B573" s="12" t="s">
        <v>305</v>
      </c>
      <c r="C573" s="12" t="s">
        <v>924</v>
      </c>
      <c r="D573" s="12" t="s">
        <v>126</v>
      </c>
      <c r="E573" s="26">
        <v>3449600</v>
      </c>
      <c r="F573" s="26">
        <v>3449600</v>
      </c>
      <c r="G573" s="24">
        <f t="shared" si="8"/>
        <v>100</v>
      </c>
      <c r="H573" s="1"/>
      <c r="I573" s="1"/>
    </row>
    <row r="574" spans="1:9" ht="37.5" x14ac:dyDescent="0.3">
      <c r="A574" s="25" t="s">
        <v>503</v>
      </c>
      <c r="B574" s="12" t="s">
        <v>305</v>
      </c>
      <c r="C574" s="12" t="s">
        <v>925</v>
      </c>
      <c r="D574" s="12" t="s">
        <v>317</v>
      </c>
      <c r="E574" s="26">
        <v>3000400</v>
      </c>
      <c r="F574" s="26">
        <v>3000400</v>
      </c>
      <c r="G574" s="24">
        <f t="shared" si="8"/>
        <v>100</v>
      </c>
      <c r="H574" s="1"/>
      <c r="I574" s="1"/>
    </row>
    <row r="575" spans="1:9" ht="18.75" x14ac:dyDescent="0.3">
      <c r="A575" s="25" t="s">
        <v>402</v>
      </c>
      <c r="B575" s="12" t="s">
        <v>305</v>
      </c>
      <c r="C575" s="12" t="s">
        <v>925</v>
      </c>
      <c r="D575" s="12" t="s">
        <v>96</v>
      </c>
      <c r="E575" s="26">
        <v>3000400</v>
      </c>
      <c r="F575" s="26">
        <v>3000400</v>
      </c>
      <c r="G575" s="24">
        <f t="shared" si="8"/>
        <v>100</v>
      </c>
      <c r="H575" s="1"/>
      <c r="I575" s="1"/>
    </row>
    <row r="576" spans="1:9" ht="18.75" x14ac:dyDescent="0.3">
      <c r="A576" s="25" t="s">
        <v>502</v>
      </c>
      <c r="B576" s="12" t="s">
        <v>305</v>
      </c>
      <c r="C576" s="12" t="s">
        <v>925</v>
      </c>
      <c r="D576" s="12" t="s">
        <v>126</v>
      </c>
      <c r="E576" s="26">
        <v>3000400</v>
      </c>
      <c r="F576" s="26">
        <v>3000400</v>
      </c>
      <c r="G576" s="24">
        <f t="shared" si="8"/>
        <v>100</v>
      </c>
      <c r="H576" s="1"/>
      <c r="I576" s="1"/>
    </row>
    <row r="577" spans="1:9" ht="18.75" x14ac:dyDescent="0.3">
      <c r="A577" s="25" t="s">
        <v>504</v>
      </c>
      <c r="B577" s="12" t="s">
        <v>306</v>
      </c>
      <c r="C577" s="12" t="s">
        <v>360</v>
      </c>
      <c r="D577" s="12" t="s">
        <v>317</v>
      </c>
      <c r="E577" s="26">
        <v>5000000</v>
      </c>
      <c r="F577" s="26">
        <v>5000000</v>
      </c>
      <c r="G577" s="24">
        <f t="shared" si="8"/>
        <v>100</v>
      </c>
      <c r="H577" s="1"/>
      <c r="I577" s="1"/>
    </row>
    <row r="578" spans="1:9" ht="37.5" x14ac:dyDescent="0.3">
      <c r="A578" s="25" t="s">
        <v>505</v>
      </c>
      <c r="B578" s="12" t="s">
        <v>306</v>
      </c>
      <c r="C578" s="12" t="s">
        <v>926</v>
      </c>
      <c r="D578" s="12" t="s">
        <v>317</v>
      </c>
      <c r="E578" s="26">
        <v>5000000</v>
      </c>
      <c r="F578" s="26">
        <v>5000000</v>
      </c>
      <c r="G578" s="24">
        <f t="shared" si="8"/>
        <v>100</v>
      </c>
      <c r="H578" s="1"/>
      <c r="I578" s="1"/>
    </row>
    <row r="579" spans="1:9" ht="18.75" x14ac:dyDescent="0.3">
      <c r="A579" s="25" t="s">
        <v>402</v>
      </c>
      <c r="B579" s="12" t="s">
        <v>306</v>
      </c>
      <c r="C579" s="12" t="s">
        <v>926</v>
      </c>
      <c r="D579" s="12" t="s">
        <v>96</v>
      </c>
      <c r="E579" s="26">
        <v>5000000</v>
      </c>
      <c r="F579" s="26">
        <v>5000000</v>
      </c>
      <c r="G579" s="24">
        <f t="shared" si="8"/>
        <v>100</v>
      </c>
      <c r="H579" s="1"/>
      <c r="I579" s="1"/>
    </row>
    <row r="580" spans="1:9" ht="18.75" x14ac:dyDescent="0.3">
      <c r="A580" s="25" t="s">
        <v>502</v>
      </c>
      <c r="B580" s="12" t="s">
        <v>306</v>
      </c>
      <c r="C580" s="12" t="s">
        <v>926</v>
      </c>
      <c r="D580" s="12" t="s">
        <v>126</v>
      </c>
      <c r="E580" s="26">
        <v>5000000</v>
      </c>
      <c r="F580" s="26">
        <v>5000000</v>
      </c>
      <c r="G580" s="24">
        <f t="shared" si="8"/>
        <v>100</v>
      </c>
      <c r="H580" s="1"/>
      <c r="I580" s="1"/>
    </row>
    <row r="581" spans="1:9" ht="18.75" x14ac:dyDescent="0.3">
      <c r="A581" s="21" t="s">
        <v>361</v>
      </c>
      <c r="B581" s="22"/>
      <c r="C581" s="22"/>
      <c r="D581" s="22"/>
      <c r="E581" s="23">
        <v>2053573019.8599999</v>
      </c>
      <c r="F581" s="23">
        <v>1991268114.6400001</v>
      </c>
      <c r="G581" s="27">
        <f t="shared" si="8"/>
        <v>96.966024357670648</v>
      </c>
      <c r="H581" s="1"/>
      <c r="I581" s="1"/>
    </row>
    <row r="582" spans="1:9" ht="18.75" x14ac:dyDescent="0.3">
      <c r="A582" s="30"/>
      <c r="B582" s="17"/>
      <c r="C582" s="17"/>
      <c r="D582" s="17"/>
      <c r="E582" s="17"/>
      <c r="F582" s="1"/>
      <c r="G582" s="1"/>
      <c r="H582" s="1"/>
      <c r="I582" s="1"/>
    </row>
    <row r="583" spans="1:9" ht="18.75" x14ac:dyDescent="0.3">
      <c r="A583" s="17" t="s">
        <v>362</v>
      </c>
      <c r="B583" s="1"/>
      <c r="C583" s="1"/>
      <c r="D583" s="1"/>
      <c r="E583" s="1"/>
      <c r="F583" s="1"/>
      <c r="G583" s="1"/>
      <c r="H583" s="1"/>
      <c r="I583" s="1"/>
    </row>
    <row r="584" spans="1:9" ht="18.75" x14ac:dyDescent="0.3">
      <c r="A584" s="17" t="s">
        <v>363</v>
      </c>
      <c r="B584" s="1"/>
      <c r="C584" s="1"/>
      <c r="D584" s="1"/>
      <c r="E584" s="1"/>
      <c r="F584" s="1" t="s">
        <v>970</v>
      </c>
      <c r="G584" s="1"/>
      <c r="H584" s="1"/>
      <c r="I584" s="1"/>
    </row>
    <row r="585" spans="1:9" ht="18.75" x14ac:dyDescent="0.3">
      <c r="A585" s="1"/>
      <c r="B585" s="1"/>
      <c r="C585" s="1"/>
      <c r="D585" s="1"/>
      <c r="E585" s="1"/>
      <c r="F585" s="1"/>
      <c r="G585" s="1"/>
      <c r="H585" s="1"/>
      <c r="I585" s="1"/>
    </row>
    <row r="586" spans="1:9" ht="18.75" x14ac:dyDescent="0.3">
      <c r="A586" s="1"/>
    </row>
  </sheetData>
  <autoFilter ref="A9:D581"/>
  <mergeCells count="16">
    <mergeCell ref="H9:H10"/>
    <mergeCell ref="I9:I10"/>
    <mergeCell ref="A8:G8"/>
    <mergeCell ref="A9:A10"/>
    <mergeCell ref="B9:B10"/>
    <mergeCell ref="C9:C10"/>
    <mergeCell ref="D9:D10"/>
    <mergeCell ref="E9:E10"/>
    <mergeCell ref="F9:F10"/>
    <mergeCell ref="G9:G10"/>
    <mergeCell ref="A7:H7"/>
    <mergeCell ref="E1:G1"/>
    <mergeCell ref="E2:G2"/>
    <mergeCell ref="E3:G3"/>
    <mergeCell ref="E4:G4"/>
    <mergeCell ref="A6:H6"/>
  </mergeCells>
  <pageMargins left="0.39370078740157483" right="0.39370078740157483" top="0.35433070866141736" bottom="0.31496062992125984" header="0.15748031496062992" footer="0.15748031496062992"/>
  <pageSetup paperSize="9" scale="46" fitToHeight="0" orientation="portrait" r:id="rId1"/>
  <rowBreaks count="2" manualBreakCount="2">
    <brk id="464" max="9" man="1"/>
    <brk id="53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1"/>
  <sheetViews>
    <sheetView showGridLines="0" view="pageBreakPreview" zoomScale="98" zoomScaleNormal="100" zoomScaleSheetLayoutView="98" workbookViewId="0">
      <pane ySplit="10" topLeftCell="A551" activePane="bottomLeft" state="frozen"/>
      <selection pane="bottomLeft" activeCell="G555" sqref="G555"/>
    </sheetView>
  </sheetViews>
  <sheetFormatPr defaultRowHeight="15.75" x14ac:dyDescent="0.25"/>
  <cols>
    <col min="1" max="1" width="66" style="11" customWidth="1"/>
    <col min="2" max="3" width="9.85546875" style="11" customWidth="1"/>
    <col min="4" max="4" width="16.85546875" style="11" customWidth="1"/>
    <col min="5" max="5" width="7.28515625" style="11" customWidth="1"/>
    <col min="6" max="6" width="24.42578125" style="11" customWidth="1"/>
    <col min="7" max="7" width="25.85546875" style="11" customWidth="1"/>
    <col min="8" max="8" width="16.42578125" style="11" customWidth="1"/>
    <col min="9" max="10" width="9.140625" style="11" hidden="1" customWidth="1"/>
    <col min="11" max="11" width="15.85546875" style="11" customWidth="1"/>
    <col min="12" max="12" width="17.28515625" style="11" customWidth="1"/>
    <col min="13" max="13" width="18.28515625" style="11" customWidth="1"/>
    <col min="14" max="255" width="9.140625" style="11"/>
    <col min="256" max="256" width="66.85546875" style="11" customWidth="1"/>
    <col min="257" max="257" width="7.7109375" style="11" customWidth="1"/>
    <col min="258" max="258" width="7.5703125" style="11" customWidth="1"/>
    <col min="259" max="259" width="15" style="11" customWidth="1"/>
    <col min="260" max="260" width="5.5703125" style="11" customWidth="1"/>
    <col min="261" max="261" width="16" style="11" bestFit="1" customWidth="1"/>
    <col min="262" max="263" width="16" style="11" customWidth="1"/>
    <col min="264" max="264" width="16.42578125" style="11" customWidth="1"/>
    <col min="265" max="266" width="0" style="11" hidden="1" customWidth="1"/>
    <col min="267" max="267" width="11.5703125" style="11" customWidth="1"/>
    <col min="268" max="268" width="17.28515625" style="11" customWidth="1"/>
    <col min="269" max="269" width="18.28515625" style="11" customWidth="1"/>
    <col min="270" max="511" width="9.140625" style="11"/>
    <col min="512" max="512" width="66.85546875" style="11" customWidth="1"/>
    <col min="513" max="513" width="7.7109375" style="11" customWidth="1"/>
    <col min="514" max="514" width="7.5703125" style="11" customWidth="1"/>
    <col min="515" max="515" width="15" style="11" customWidth="1"/>
    <col min="516" max="516" width="5.5703125" style="11" customWidth="1"/>
    <col min="517" max="517" width="16" style="11" bestFit="1" customWidth="1"/>
    <col min="518" max="519" width="16" style="11" customWidth="1"/>
    <col min="520" max="520" width="16.42578125" style="11" customWidth="1"/>
    <col min="521" max="522" width="0" style="11" hidden="1" customWidth="1"/>
    <col min="523" max="523" width="11.5703125" style="11" customWidth="1"/>
    <col min="524" max="524" width="17.28515625" style="11" customWidth="1"/>
    <col min="525" max="525" width="18.28515625" style="11" customWidth="1"/>
    <col min="526" max="767" width="9.140625" style="11"/>
    <col min="768" max="768" width="66.85546875" style="11" customWidth="1"/>
    <col min="769" max="769" width="7.7109375" style="11" customWidth="1"/>
    <col min="770" max="770" width="7.5703125" style="11" customWidth="1"/>
    <col min="771" max="771" width="15" style="11" customWidth="1"/>
    <col min="772" max="772" width="5.5703125" style="11" customWidth="1"/>
    <col min="773" max="773" width="16" style="11" bestFit="1" customWidth="1"/>
    <col min="774" max="775" width="16" style="11" customWidth="1"/>
    <col min="776" max="776" width="16.42578125" style="11" customWidth="1"/>
    <col min="777" max="778" width="0" style="11" hidden="1" customWidth="1"/>
    <col min="779" max="779" width="11.5703125" style="11" customWidth="1"/>
    <col min="780" max="780" width="17.28515625" style="11" customWidth="1"/>
    <col min="781" max="781" width="18.28515625" style="11" customWidth="1"/>
    <col min="782" max="1023" width="9.140625" style="11"/>
    <col min="1024" max="1024" width="66.85546875" style="11" customWidth="1"/>
    <col min="1025" max="1025" width="7.7109375" style="11" customWidth="1"/>
    <col min="1026" max="1026" width="7.5703125" style="11" customWidth="1"/>
    <col min="1027" max="1027" width="15" style="11" customWidth="1"/>
    <col min="1028" max="1028" width="5.5703125" style="11" customWidth="1"/>
    <col min="1029" max="1029" width="16" style="11" bestFit="1" customWidth="1"/>
    <col min="1030" max="1031" width="16" style="11" customWidth="1"/>
    <col min="1032" max="1032" width="16.42578125" style="11" customWidth="1"/>
    <col min="1033" max="1034" width="0" style="11" hidden="1" customWidth="1"/>
    <col min="1035" max="1035" width="11.5703125" style="11" customWidth="1"/>
    <col min="1036" max="1036" width="17.28515625" style="11" customWidth="1"/>
    <col min="1037" max="1037" width="18.28515625" style="11" customWidth="1"/>
    <col min="1038" max="1279" width="9.140625" style="11"/>
    <col min="1280" max="1280" width="66.85546875" style="11" customWidth="1"/>
    <col min="1281" max="1281" width="7.7109375" style="11" customWidth="1"/>
    <col min="1282" max="1282" width="7.5703125" style="11" customWidth="1"/>
    <col min="1283" max="1283" width="15" style="11" customWidth="1"/>
    <col min="1284" max="1284" width="5.5703125" style="11" customWidth="1"/>
    <col min="1285" max="1285" width="16" style="11" bestFit="1" customWidth="1"/>
    <col min="1286" max="1287" width="16" style="11" customWidth="1"/>
    <col min="1288" max="1288" width="16.42578125" style="11" customWidth="1"/>
    <col min="1289" max="1290" width="0" style="11" hidden="1" customWidth="1"/>
    <col min="1291" max="1291" width="11.5703125" style="11" customWidth="1"/>
    <col min="1292" max="1292" width="17.28515625" style="11" customWidth="1"/>
    <col min="1293" max="1293" width="18.28515625" style="11" customWidth="1"/>
    <col min="1294" max="1535" width="9.140625" style="11"/>
    <col min="1536" max="1536" width="66.85546875" style="11" customWidth="1"/>
    <col min="1537" max="1537" width="7.7109375" style="11" customWidth="1"/>
    <col min="1538" max="1538" width="7.5703125" style="11" customWidth="1"/>
    <col min="1539" max="1539" width="15" style="11" customWidth="1"/>
    <col min="1540" max="1540" width="5.5703125" style="11" customWidth="1"/>
    <col min="1541" max="1541" width="16" style="11" bestFit="1" customWidth="1"/>
    <col min="1542" max="1543" width="16" style="11" customWidth="1"/>
    <col min="1544" max="1544" width="16.42578125" style="11" customWidth="1"/>
    <col min="1545" max="1546" width="0" style="11" hidden="1" customWidth="1"/>
    <col min="1547" max="1547" width="11.5703125" style="11" customWidth="1"/>
    <col min="1548" max="1548" width="17.28515625" style="11" customWidth="1"/>
    <col min="1549" max="1549" width="18.28515625" style="11" customWidth="1"/>
    <col min="1550" max="1791" width="9.140625" style="11"/>
    <col min="1792" max="1792" width="66.85546875" style="11" customWidth="1"/>
    <col min="1793" max="1793" width="7.7109375" style="11" customWidth="1"/>
    <col min="1794" max="1794" width="7.5703125" style="11" customWidth="1"/>
    <col min="1795" max="1795" width="15" style="11" customWidth="1"/>
    <col min="1796" max="1796" width="5.5703125" style="11" customWidth="1"/>
    <col min="1797" max="1797" width="16" style="11" bestFit="1" customWidth="1"/>
    <col min="1798" max="1799" width="16" style="11" customWidth="1"/>
    <col min="1800" max="1800" width="16.42578125" style="11" customWidth="1"/>
    <col min="1801" max="1802" width="0" style="11" hidden="1" customWidth="1"/>
    <col min="1803" max="1803" width="11.5703125" style="11" customWidth="1"/>
    <col min="1804" max="1804" width="17.28515625" style="11" customWidth="1"/>
    <col min="1805" max="1805" width="18.28515625" style="11" customWidth="1"/>
    <col min="1806" max="2047" width="9.140625" style="11"/>
    <col min="2048" max="2048" width="66.85546875" style="11" customWidth="1"/>
    <col min="2049" max="2049" width="7.7109375" style="11" customWidth="1"/>
    <col min="2050" max="2050" width="7.5703125" style="11" customWidth="1"/>
    <col min="2051" max="2051" width="15" style="11" customWidth="1"/>
    <col min="2052" max="2052" width="5.5703125" style="11" customWidth="1"/>
    <col min="2053" max="2053" width="16" style="11" bestFit="1" customWidth="1"/>
    <col min="2054" max="2055" width="16" style="11" customWidth="1"/>
    <col min="2056" max="2056" width="16.42578125" style="11" customWidth="1"/>
    <col min="2057" max="2058" width="0" style="11" hidden="1" customWidth="1"/>
    <col min="2059" max="2059" width="11.5703125" style="11" customWidth="1"/>
    <col min="2060" max="2060" width="17.28515625" style="11" customWidth="1"/>
    <col min="2061" max="2061" width="18.28515625" style="11" customWidth="1"/>
    <col min="2062" max="2303" width="9.140625" style="11"/>
    <col min="2304" max="2304" width="66.85546875" style="11" customWidth="1"/>
    <col min="2305" max="2305" width="7.7109375" style="11" customWidth="1"/>
    <col min="2306" max="2306" width="7.5703125" style="11" customWidth="1"/>
    <col min="2307" max="2307" width="15" style="11" customWidth="1"/>
    <col min="2308" max="2308" width="5.5703125" style="11" customWidth="1"/>
    <col min="2309" max="2309" width="16" style="11" bestFit="1" customWidth="1"/>
    <col min="2310" max="2311" width="16" style="11" customWidth="1"/>
    <col min="2312" max="2312" width="16.42578125" style="11" customWidth="1"/>
    <col min="2313" max="2314" width="0" style="11" hidden="1" customWidth="1"/>
    <col min="2315" max="2315" width="11.5703125" style="11" customWidth="1"/>
    <col min="2316" max="2316" width="17.28515625" style="11" customWidth="1"/>
    <col min="2317" max="2317" width="18.28515625" style="11" customWidth="1"/>
    <col min="2318" max="2559" width="9.140625" style="11"/>
    <col min="2560" max="2560" width="66.85546875" style="11" customWidth="1"/>
    <col min="2561" max="2561" width="7.7109375" style="11" customWidth="1"/>
    <col min="2562" max="2562" width="7.5703125" style="11" customWidth="1"/>
    <col min="2563" max="2563" width="15" style="11" customWidth="1"/>
    <col min="2564" max="2564" width="5.5703125" style="11" customWidth="1"/>
    <col min="2565" max="2565" width="16" style="11" bestFit="1" customWidth="1"/>
    <col min="2566" max="2567" width="16" style="11" customWidth="1"/>
    <col min="2568" max="2568" width="16.42578125" style="11" customWidth="1"/>
    <col min="2569" max="2570" width="0" style="11" hidden="1" customWidth="1"/>
    <col min="2571" max="2571" width="11.5703125" style="11" customWidth="1"/>
    <col min="2572" max="2572" width="17.28515625" style="11" customWidth="1"/>
    <col min="2573" max="2573" width="18.28515625" style="11" customWidth="1"/>
    <col min="2574" max="2815" width="9.140625" style="11"/>
    <col min="2816" max="2816" width="66.85546875" style="11" customWidth="1"/>
    <col min="2817" max="2817" width="7.7109375" style="11" customWidth="1"/>
    <col min="2818" max="2818" width="7.5703125" style="11" customWidth="1"/>
    <col min="2819" max="2819" width="15" style="11" customWidth="1"/>
    <col min="2820" max="2820" width="5.5703125" style="11" customWidth="1"/>
    <col min="2821" max="2821" width="16" style="11" bestFit="1" customWidth="1"/>
    <col min="2822" max="2823" width="16" style="11" customWidth="1"/>
    <col min="2824" max="2824" width="16.42578125" style="11" customWidth="1"/>
    <col min="2825" max="2826" width="0" style="11" hidden="1" customWidth="1"/>
    <col min="2827" max="2827" width="11.5703125" style="11" customWidth="1"/>
    <col min="2828" max="2828" width="17.28515625" style="11" customWidth="1"/>
    <col min="2829" max="2829" width="18.28515625" style="11" customWidth="1"/>
    <col min="2830" max="3071" width="9.140625" style="11"/>
    <col min="3072" max="3072" width="66.85546875" style="11" customWidth="1"/>
    <col min="3073" max="3073" width="7.7109375" style="11" customWidth="1"/>
    <col min="3074" max="3074" width="7.5703125" style="11" customWidth="1"/>
    <col min="3075" max="3075" width="15" style="11" customWidth="1"/>
    <col min="3076" max="3076" width="5.5703125" style="11" customWidth="1"/>
    <col min="3077" max="3077" width="16" style="11" bestFit="1" customWidth="1"/>
    <col min="3078" max="3079" width="16" style="11" customWidth="1"/>
    <col min="3080" max="3080" width="16.42578125" style="11" customWidth="1"/>
    <col min="3081" max="3082" width="0" style="11" hidden="1" customWidth="1"/>
    <col min="3083" max="3083" width="11.5703125" style="11" customWidth="1"/>
    <col min="3084" max="3084" width="17.28515625" style="11" customWidth="1"/>
    <col min="3085" max="3085" width="18.28515625" style="11" customWidth="1"/>
    <col min="3086" max="3327" width="9.140625" style="11"/>
    <col min="3328" max="3328" width="66.85546875" style="11" customWidth="1"/>
    <col min="3329" max="3329" width="7.7109375" style="11" customWidth="1"/>
    <col min="3330" max="3330" width="7.5703125" style="11" customWidth="1"/>
    <col min="3331" max="3331" width="15" style="11" customWidth="1"/>
    <col min="3332" max="3332" width="5.5703125" style="11" customWidth="1"/>
    <col min="3333" max="3333" width="16" style="11" bestFit="1" customWidth="1"/>
    <col min="3334" max="3335" width="16" style="11" customWidth="1"/>
    <col min="3336" max="3336" width="16.42578125" style="11" customWidth="1"/>
    <col min="3337" max="3338" width="0" style="11" hidden="1" customWidth="1"/>
    <col min="3339" max="3339" width="11.5703125" style="11" customWidth="1"/>
    <col min="3340" max="3340" width="17.28515625" style="11" customWidth="1"/>
    <col min="3341" max="3341" width="18.28515625" style="11" customWidth="1"/>
    <col min="3342" max="3583" width="9.140625" style="11"/>
    <col min="3584" max="3584" width="66.85546875" style="11" customWidth="1"/>
    <col min="3585" max="3585" width="7.7109375" style="11" customWidth="1"/>
    <col min="3586" max="3586" width="7.5703125" style="11" customWidth="1"/>
    <col min="3587" max="3587" width="15" style="11" customWidth="1"/>
    <col min="3588" max="3588" width="5.5703125" style="11" customWidth="1"/>
    <col min="3589" max="3589" width="16" style="11" bestFit="1" customWidth="1"/>
    <col min="3590" max="3591" width="16" style="11" customWidth="1"/>
    <col min="3592" max="3592" width="16.42578125" style="11" customWidth="1"/>
    <col min="3593" max="3594" width="0" style="11" hidden="1" customWidth="1"/>
    <col min="3595" max="3595" width="11.5703125" style="11" customWidth="1"/>
    <col min="3596" max="3596" width="17.28515625" style="11" customWidth="1"/>
    <col min="3597" max="3597" width="18.28515625" style="11" customWidth="1"/>
    <col min="3598" max="3839" width="9.140625" style="11"/>
    <col min="3840" max="3840" width="66.85546875" style="11" customWidth="1"/>
    <col min="3841" max="3841" width="7.7109375" style="11" customWidth="1"/>
    <col min="3842" max="3842" width="7.5703125" style="11" customWidth="1"/>
    <col min="3843" max="3843" width="15" style="11" customWidth="1"/>
    <col min="3844" max="3844" width="5.5703125" style="11" customWidth="1"/>
    <col min="3845" max="3845" width="16" style="11" bestFit="1" customWidth="1"/>
    <col min="3846" max="3847" width="16" style="11" customWidth="1"/>
    <col min="3848" max="3848" width="16.42578125" style="11" customWidth="1"/>
    <col min="3849" max="3850" width="0" style="11" hidden="1" customWidth="1"/>
    <col min="3851" max="3851" width="11.5703125" style="11" customWidth="1"/>
    <col min="3852" max="3852" width="17.28515625" style="11" customWidth="1"/>
    <col min="3853" max="3853" width="18.28515625" style="11" customWidth="1"/>
    <col min="3854" max="4095" width="9.140625" style="11"/>
    <col min="4096" max="4096" width="66.85546875" style="11" customWidth="1"/>
    <col min="4097" max="4097" width="7.7109375" style="11" customWidth="1"/>
    <col min="4098" max="4098" width="7.5703125" style="11" customWidth="1"/>
    <col min="4099" max="4099" width="15" style="11" customWidth="1"/>
    <col min="4100" max="4100" width="5.5703125" style="11" customWidth="1"/>
    <col min="4101" max="4101" width="16" style="11" bestFit="1" customWidth="1"/>
    <col min="4102" max="4103" width="16" style="11" customWidth="1"/>
    <col min="4104" max="4104" width="16.42578125" style="11" customWidth="1"/>
    <col min="4105" max="4106" width="0" style="11" hidden="1" customWidth="1"/>
    <col min="4107" max="4107" width="11.5703125" style="11" customWidth="1"/>
    <col min="4108" max="4108" width="17.28515625" style="11" customWidth="1"/>
    <col min="4109" max="4109" width="18.28515625" style="11" customWidth="1"/>
    <col min="4110" max="4351" width="9.140625" style="11"/>
    <col min="4352" max="4352" width="66.85546875" style="11" customWidth="1"/>
    <col min="4353" max="4353" width="7.7109375" style="11" customWidth="1"/>
    <col min="4354" max="4354" width="7.5703125" style="11" customWidth="1"/>
    <col min="4355" max="4355" width="15" style="11" customWidth="1"/>
    <col min="4356" max="4356" width="5.5703125" style="11" customWidth="1"/>
    <col min="4357" max="4357" width="16" style="11" bestFit="1" customWidth="1"/>
    <col min="4358" max="4359" width="16" style="11" customWidth="1"/>
    <col min="4360" max="4360" width="16.42578125" style="11" customWidth="1"/>
    <col min="4361" max="4362" width="0" style="11" hidden="1" customWidth="1"/>
    <col min="4363" max="4363" width="11.5703125" style="11" customWidth="1"/>
    <col min="4364" max="4364" width="17.28515625" style="11" customWidth="1"/>
    <col min="4365" max="4365" width="18.28515625" style="11" customWidth="1"/>
    <col min="4366" max="4607" width="9.140625" style="11"/>
    <col min="4608" max="4608" width="66.85546875" style="11" customWidth="1"/>
    <col min="4609" max="4609" width="7.7109375" style="11" customWidth="1"/>
    <col min="4610" max="4610" width="7.5703125" style="11" customWidth="1"/>
    <col min="4611" max="4611" width="15" style="11" customWidth="1"/>
    <col min="4612" max="4612" width="5.5703125" style="11" customWidth="1"/>
    <col min="4613" max="4613" width="16" style="11" bestFit="1" customWidth="1"/>
    <col min="4614" max="4615" width="16" style="11" customWidth="1"/>
    <col min="4616" max="4616" width="16.42578125" style="11" customWidth="1"/>
    <col min="4617" max="4618" width="0" style="11" hidden="1" customWidth="1"/>
    <col min="4619" max="4619" width="11.5703125" style="11" customWidth="1"/>
    <col min="4620" max="4620" width="17.28515625" style="11" customWidth="1"/>
    <col min="4621" max="4621" width="18.28515625" style="11" customWidth="1"/>
    <col min="4622" max="4863" width="9.140625" style="11"/>
    <col min="4864" max="4864" width="66.85546875" style="11" customWidth="1"/>
    <col min="4865" max="4865" width="7.7109375" style="11" customWidth="1"/>
    <col min="4866" max="4866" width="7.5703125" style="11" customWidth="1"/>
    <col min="4867" max="4867" width="15" style="11" customWidth="1"/>
    <col min="4868" max="4868" width="5.5703125" style="11" customWidth="1"/>
    <col min="4869" max="4869" width="16" style="11" bestFit="1" customWidth="1"/>
    <col min="4870" max="4871" width="16" style="11" customWidth="1"/>
    <col min="4872" max="4872" width="16.42578125" style="11" customWidth="1"/>
    <col min="4873" max="4874" width="0" style="11" hidden="1" customWidth="1"/>
    <col min="4875" max="4875" width="11.5703125" style="11" customWidth="1"/>
    <col min="4876" max="4876" width="17.28515625" style="11" customWidth="1"/>
    <col min="4877" max="4877" width="18.28515625" style="11" customWidth="1"/>
    <col min="4878" max="5119" width="9.140625" style="11"/>
    <col min="5120" max="5120" width="66.85546875" style="11" customWidth="1"/>
    <col min="5121" max="5121" width="7.7109375" style="11" customWidth="1"/>
    <col min="5122" max="5122" width="7.5703125" style="11" customWidth="1"/>
    <col min="5123" max="5123" width="15" style="11" customWidth="1"/>
    <col min="5124" max="5124" width="5.5703125" style="11" customWidth="1"/>
    <col min="5125" max="5125" width="16" style="11" bestFit="1" customWidth="1"/>
    <col min="5126" max="5127" width="16" style="11" customWidth="1"/>
    <col min="5128" max="5128" width="16.42578125" style="11" customWidth="1"/>
    <col min="5129" max="5130" width="0" style="11" hidden="1" customWidth="1"/>
    <col min="5131" max="5131" width="11.5703125" style="11" customWidth="1"/>
    <col min="5132" max="5132" width="17.28515625" style="11" customWidth="1"/>
    <col min="5133" max="5133" width="18.28515625" style="11" customWidth="1"/>
    <col min="5134" max="5375" width="9.140625" style="11"/>
    <col min="5376" max="5376" width="66.85546875" style="11" customWidth="1"/>
    <col min="5377" max="5377" width="7.7109375" style="11" customWidth="1"/>
    <col min="5378" max="5378" width="7.5703125" style="11" customWidth="1"/>
    <col min="5379" max="5379" width="15" style="11" customWidth="1"/>
    <col min="5380" max="5380" width="5.5703125" style="11" customWidth="1"/>
    <col min="5381" max="5381" width="16" style="11" bestFit="1" customWidth="1"/>
    <col min="5382" max="5383" width="16" style="11" customWidth="1"/>
    <col min="5384" max="5384" width="16.42578125" style="11" customWidth="1"/>
    <col min="5385" max="5386" width="0" style="11" hidden="1" customWidth="1"/>
    <col min="5387" max="5387" width="11.5703125" style="11" customWidth="1"/>
    <col min="5388" max="5388" width="17.28515625" style="11" customWidth="1"/>
    <col min="5389" max="5389" width="18.28515625" style="11" customWidth="1"/>
    <col min="5390" max="5631" width="9.140625" style="11"/>
    <col min="5632" max="5632" width="66.85546875" style="11" customWidth="1"/>
    <col min="5633" max="5633" width="7.7109375" style="11" customWidth="1"/>
    <col min="5634" max="5634" width="7.5703125" style="11" customWidth="1"/>
    <col min="5635" max="5635" width="15" style="11" customWidth="1"/>
    <col min="5636" max="5636" width="5.5703125" style="11" customWidth="1"/>
    <col min="5637" max="5637" width="16" style="11" bestFit="1" customWidth="1"/>
    <col min="5638" max="5639" width="16" style="11" customWidth="1"/>
    <col min="5640" max="5640" width="16.42578125" style="11" customWidth="1"/>
    <col min="5641" max="5642" width="0" style="11" hidden="1" customWidth="1"/>
    <col min="5643" max="5643" width="11.5703125" style="11" customWidth="1"/>
    <col min="5644" max="5644" width="17.28515625" style="11" customWidth="1"/>
    <col min="5645" max="5645" width="18.28515625" style="11" customWidth="1"/>
    <col min="5646" max="5887" width="9.140625" style="11"/>
    <col min="5888" max="5888" width="66.85546875" style="11" customWidth="1"/>
    <col min="5889" max="5889" width="7.7109375" style="11" customWidth="1"/>
    <col min="5890" max="5890" width="7.5703125" style="11" customWidth="1"/>
    <col min="5891" max="5891" width="15" style="11" customWidth="1"/>
    <col min="5892" max="5892" width="5.5703125" style="11" customWidth="1"/>
    <col min="5893" max="5893" width="16" style="11" bestFit="1" customWidth="1"/>
    <col min="5894" max="5895" width="16" style="11" customWidth="1"/>
    <col min="5896" max="5896" width="16.42578125" style="11" customWidth="1"/>
    <col min="5897" max="5898" width="0" style="11" hidden="1" customWidth="1"/>
    <col min="5899" max="5899" width="11.5703125" style="11" customWidth="1"/>
    <col min="5900" max="5900" width="17.28515625" style="11" customWidth="1"/>
    <col min="5901" max="5901" width="18.28515625" style="11" customWidth="1"/>
    <col min="5902" max="6143" width="9.140625" style="11"/>
    <col min="6144" max="6144" width="66.85546875" style="11" customWidth="1"/>
    <col min="6145" max="6145" width="7.7109375" style="11" customWidth="1"/>
    <col min="6146" max="6146" width="7.5703125" style="11" customWidth="1"/>
    <col min="6147" max="6147" width="15" style="11" customWidth="1"/>
    <col min="6148" max="6148" width="5.5703125" style="11" customWidth="1"/>
    <col min="6149" max="6149" width="16" style="11" bestFit="1" customWidth="1"/>
    <col min="6150" max="6151" width="16" style="11" customWidth="1"/>
    <col min="6152" max="6152" width="16.42578125" style="11" customWidth="1"/>
    <col min="6153" max="6154" width="0" style="11" hidden="1" customWidth="1"/>
    <col min="6155" max="6155" width="11.5703125" style="11" customWidth="1"/>
    <col min="6156" max="6156" width="17.28515625" style="11" customWidth="1"/>
    <col min="6157" max="6157" width="18.28515625" style="11" customWidth="1"/>
    <col min="6158" max="6399" width="9.140625" style="11"/>
    <col min="6400" max="6400" width="66.85546875" style="11" customWidth="1"/>
    <col min="6401" max="6401" width="7.7109375" style="11" customWidth="1"/>
    <col min="6402" max="6402" width="7.5703125" style="11" customWidth="1"/>
    <col min="6403" max="6403" width="15" style="11" customWidth="1"/>
    <col min="6404" max="6404" width="5.5703125" style="11" customWidth="1"/>
    <col min="6405" max="6405" width="16" style="11" bestFit="1" customWidth="1"/>
    <col min="6406" max="6407" width="16" style="11" customWidth="1"/>
    <col min="6408" max="6408" width="16.42578125" style="11" customWidth="1"/>
    <col min="6409" max="6410" width="0" style="11" hidden="1" customWidth="1"/>
    <col min="6411" max="6411" width="11.5703125" style="11" customWidth="1"/>
    <col min="6412" max="6412" width="17.28515625" style="11" customWidth="1"/>
    <col min="6413" max="6413" width="18.28515625" style="11" customWidth="1"/>
    <col min="6414" max="6655" width="9.140625" style="11"/>
    <col min="6656" max="6656" width="66.85546875" style="11" customWidth="1"/>
    <col min="6657" max="6657" width="7.7109375" style="11" customWidth="1"/>
    <col min="6658" max="6658" width="7.5703125" style="11" customWidth="1"/>
    <col min="6659" max="6659" width="15" style="11" customWidth="1"/>
    <col min="6660" max="6660" width="5.5703125" style="11" customWidth="1"/>
    <col min="6661" max="6661" width="16" style="11" bestFit="1" customWidth="1"/>
    <col min="6662" max="6663" width="16" style="11" customWidth="1"/>
    <col min="6664" max="6664" width="16.42578125" style="11" customWidth="1"/>
    <col min="6665" max="6666" width="0" style="11" hidden="1" customWidth="1"/>
    <col min="6667" max="6667" width="11.5703125" style="11" customWidth="1"/>
    <col min="6668" max="6668" width="17.28515625" style="11" customWidth="1"/>
    <col min="6669" max="6669" width="18.28515625" style="11" customWidth="1"/>
    <col min="6670" max="6911" width="9.140625" style="11"/>
    <col min="6912" max="6912" width="66.85546875" style="11" customWidth="1"/>
    <col min="6913" max="6913" width="7.7109375" style="11" customWidth="1"/>
    <col min="6914" max="6914" width="7.5703125" style="11" customWidth="1"/>
    <col min="6915" max="6915" width="15" style="11" customWidth="1"/>
    <col min="6916" max="6916" width="5.5703125" style="11" customWidth="1"/>
    <col min="6917" max="6917" width="16" style="11" bestFit="1" customWidth="1"/>
    <col min="6918" max="6919" width="16" style="11" customWidth="1"/>
    <col min="6920" max="6920" width="16.42578125" style="11" customWidth="1"/>
    <col min="6921" max="6922" width="0" style="11" hidden="1" customWidth="1"/>
    <col min="6923" max="6923" width="11.5703125" style="11" customWidth="1"/>
    <col min="6924" max="6924" width="17.28515625" style="11" customWidth="1"/>
    <col min="6925" max="6925" width="18.28515625" style="11" customWidth="1"/>
    <col min="6926" max="7167" width="9.140625" style="11"/>
    <col min="7168" max="7168" width="66.85546875" style="11" customWidth="1"/>
    <col min="7169" max="7169" width="7.7109375" style="11" customWidth="1"/>
    <col min="7170" max="7170" width="7.5703125" style="11" customWidth="1"/>
    <col min="7171" max="7171" width="15" style="11" customWidth="1"/>
    <col min="7172" max="7172" width="5.5703125" style="11" customWidth="1"/>
    <col min="7173" max="7173" width="16" style="11" bestFit="1" customWidth="1"/>
    <col min="7174" max="7175" width="16" style="11" customWidth="1"/>
    <col min="7176" max="7176" width="16.42578125" style="11" customWidth="1"/>
    <col min="7177" max="7178" width="0" style="11" hidden="1" customWidth="1"/>
    <col min="7179" max="7179" width="11.5703125" style="11" customWidth="1"/>
    <col min="7180" max="7180" width="17.28515625" style="11" customWidth="1"/>
    <col min="7181" max="7181" width="18.28515625" style="11" customWidth="1"/>
    <col min="7182" max="7423" width="9.140625" style="11"/>
    <col min="7424" max="7424" width="66.85546875" style="11" customWidth="1"/>
    <col min="7425" max="7425" width="7.7109375" style="11" customWidth="1"/>
    <col min="7426" max="7426" width="7.5703125" style="11" customWidth="1"/>
    <col min="7427" max="7427" width="15" style="11" customWidth="1"/>
    <col min="7428" max="7428" width="5.5703125" style="11" customWidth="1"/>
    <col min="7429" max="7429" width="16" style="11" bestFit="1" customWidth="1"/>
    <col min="7430" max="7431" width="16" style="11" customWidth="1"/>
    <col min="7432" max="7432" width="16.42578125" style="11" customWidth="1"/>
    <col min="7433" max="7434" width="0" style="11" hidden="1" customWidth="1"/>
    <col min="7435" max="7435" width="11.5703125" style="11" customWidth="1"/>
    <col min="7436" max="7436" width="17.28515625" style="11" customWidth="1"/>
    <col min="7437" max="7437" width="18.28515625" style="11" customWidth="1"/>
    <col min="7438" max="7679" width="9.140625" style="11"/>
    <col min="7680" max="7680" width="66.85546875" style="11" customWidth="1"/>
    <col min="7681" max="7681" width="7.7109375" style="11" customWidth="1"/>
    <col min="7682" max="7682" width="7.5703125" style="11" customWidth="1"/>
    <col min="7683" max="7683" width="15" style="11" customWidth="1"/>
    <col min="7684" max="7684" width="5.5703125" style="11" customWidth="1"/>
    <col min="7685" max="7685" width="16" style="11" bestFit="1" customWidth="1"/>
    <col min="7686" max="7687" width="16" style="11" customWidth="1"/>
    <col min="7688" max="7688" width="16.42578125" style="11" customWidth="1"/>
    <col min="7689" max="7690" width="0" style="11" hidden="1" customWidth="1"/>
    <col min="7691" max="7691" width="11.5703125" style="11" customWidth="1"/>
    <col min="7692" max="7692" width="17.28515625" style="11" customWidth="1"/>
    <col min="7693" max="7693" width="18.28515625" style="11" customWidth="1"/>
    <col min="7694" max="7935" width="9.140625" style="11"/>
    <col min="7936" max="7936" width="66.85546875" style="11" customWidth="1"/>
    <col min="7937" max="7937" width="7.7109375" style="11" customWidth="1"/>
    <col min="7938" max="7938" width="7.5703125" style="11" customWidth="1"/>
    <col min="7939" max="7939" width="15" style="11" customWidth="1"/>
    <col min="7940" max="7940" width="5.5703125" style="11" customWidth="1"/>
    <col min="7941" max="7941" width="16" style="11" bestFit="1" customWidth="1"/>
    <col min="7942" max="7943" width="16" style="11" customWidth="1"/>
    <col min="7944" max="7944" width="16.42578125" style="11" customWidth="1"/>
    <col min="7945" max="7946" width="0" style="11" hidden="1" customWidth="1"/>
    <col min="7947" max="7947" width="11.5703125" style="11" customWidth="1"/>
    <col min="7948" max="7948" width="17.28515625" style="11" customWidth="1"/>
    <col min="7949" max="7949" width="18.28515625" style="11" customWidth="1"/>
    <col min="7950" max="8191" width="9.140625" style="11"/>
    <col min="8192" max="8192" width="66.85546875" style="11" customWidth="1"/>
    <col min="8193" max="8193" width="7.7109375" style="11" customWidth="1"/>
    <col min="8194" max="8194" width="7.5703125" style="11" customWidth="1"/>
    <col min="8195" max="8195" width="15" style="11" customWidth="1"/>
    <col min="8196" max="8196" width="5.5703125" style="11" customWidth="1"/>
    <col min="8197" max="8197" width="16" style="11" bestFit="1" customWidth="1"/>
    <col min="8198" max="8199" width="16" style="11" customWidth="1"/>
    <col min="8200" max="8200" width="16.42578125" style="11" customWidth="1"/>
    <col min="8201" max="8202" width="0" style="11" hidden="1" customWidth="1"/>
    <col min="8203" max="8203" width="11.5703125" style="11" customWidth="1"/>
    <col min="8204" max="8204" width="17.28515625" style="11" customWidth="1"/>
    <col min="8205" max="8205" width="18.28515625" style="11" customWidth="1"/>
    <col min="8206" max="8447" width="9.140625" style="11"/>
    <col min="8448" max="8448" width="66.85546875" style="11" customWidth="1"/>
    <col min="8449" max="8449" width="7.7109375" style="11" customWidth="1"/>
    <col min="8450" max="8450" width="7.5703125" style="11" customWidth="1"/>
    <col min="8451" max="8451" width="15" style="11" customWidth="1"/>
    <col min="8452" max="8452" width="5.5703125" style="11" customWidth="1"/>
    <col min="8453" max="8453" width="16" style="11" bestFit="1" customWidth="1"/>
    <col min="8454" max="8455" width="16" style="11" customWidth="1"/>
    <col min="8456" max="8456" width="16.42578125" style="11" customWidth="1"/>
    <col min="8457" max="8458" width="0" style="11" hidden="1" customWidth="1"/>
    <col min="8459" max="8459" width="11.5703125" style="11" customWidth="1"/>
    <col min="8460" max="8460" width="17.28515625" style="11" customWidth="1"/>
    <col min="8461" max="8461" width="18.28515625" style="11" customWidth="1"/>
    <col min="8462" max="8703" width="9.140625" style="11"/>
    <col min="8704" max="8704" width="66.85546875" style="11" customWidth="1"/>
    <col min="8705" max="8705" width="7.7109375" style="11" customWidth="1"/>
    <col min="8706" max="8706" width="7.5703125" style="11" customWidth="1"/>
    <col min="8707" max="8707" width="15" style="11" customWidth="1"/>
    <col min="8708" max="8708" width="5.5703125" style="11" customWidth="1"/>
    <col min="8709" max="8709" width="16" style="11" bestFit="1" customWidth="1"/>
    <col min="8710" max="8711" width="16" style="11" customWidth="1"/>
    <col min="8712" max="8712" width="16.42578125" style="11" customWidth="1"/>
    <col min="8713" max="8714" width="0" style="11" hidden="1" customWidth="1"/>
    <col min="8715" max="8715" width="11.5703125" style="11" customWidth="1"/>
    <col min="8716" max="8716" width="17.28515625" style="11" customWidth="1"/>
    <col min="8717" max="8717" width="18.28515625" style="11" customWidth="1"/>
    <col min="8718" max="8959" width="9.140625" style="11"/>
    <col min="8960" max="8960" width="66.85546875" style="11" customWidth="1"/>
    <col min="8961" max="8961" width="7.7109375" style="11" customWidth="1"/>
    <col min="8962" max="8962" width="7.5703125" style="11" customWidth="1"/>
    <col min="8963" max="8963" width="15" style="11" customWidth="1"/>
    <col min="8964" max="8964" width="5.5703125" style="11" customWidth="1"/>
    <col min="8965" max="8965" width="16" style="11" bestFit="1" customWidth="1"/>
    <col min="8966" max="8967" width="16" style="11" customWidth="1"/>
    <col min="8968" max="8968" width="16.42578125" style="11" customWidth="1"/>
    <col min="8969" max="8970" width="0" style="11" hidden="1" customWidth="1"/>
    <col min="8971" max="8971" width="11.5703125" style="11" customWidth="1"/>
    <col min="8972" max="8972" width="17.28515625" style="11" customWidth="1"/>
    <col min="8973" max="8973" width="18.28515625" style="11" customWidth="1"/>
    <col min="8974" max="9215" width="9.140625" style="11"/>
    <col min="9216" max="9216" width="66.85546875" style="11" customWidth="1"/>
    <col min="9217" max="9217" width="7.7109375" style="11" customWidth="1"/>
    <col min="9218" max="9218" width="7.5703125" style="11" customWidth="1"/>
    <col min="9219" max="9219" width="15" style="11" customWidth="1"/>
    <col min="9220" max="9220" width="5.5703125" style="11" customWidth="1"/>
    <col min="9221" max="9221" width="16" style="11" bestFit="1" customWidth="1"/>
    <col min="9222" max="9223" width="16" style="11" customWidth="1"/>
    <col min="9224" max="9224" width="16.42578125" style="11" customWidth="1"/>
    <col min="9225" max="9226" width="0" style="11" hidden="1" customWidth="1"/>
    <col min="9227" max="9227" width="11.5703125" style="11" customWidth="1"/>
    <col min="9228" max="9228" width="17.28515625" style="11" customWidth="1"/>
    <col min="9229" max="9229" width="18.28515625" style="11" customWidth="1"/>
    <col min="9230" max="9471" width="9.140625" style="11"/>
    <col min="9472" max="9472" width="66.85546875" style="11" customWidth="1"/>
    <col min="9473" max="9473" width="7.7109375" style="11" customWidth="1"/>
    <col min="9474" max="9474" width="7.5703125" style="11" customWidth="1"/>
    <col min="9475" max="9475" width="15" style="11" customWidth="1"/>
    <col min="9476" max="9476" width="5.5703125" style="11" customWidth="1"/>
    <col min="9477" max="9477" width="16" style="11" bestFit="1" customWidth="1"/>
    <col min="9478" max="9479" width="16" style="11" customWidth="1"/>
    <col min="9480" max="9480" width="16.42578125" style="11" customWidth="1"/>
    <col min="9481" max="9482" width="0" style="11" hidden="1" customWidth="1"/>
    <col min="9483" max="9483" width="11.5703125" style="11" customWidth="1"/>
    <col min="9484" max="9484" width="17.28515625" style="11" customWidth="1"/>
    <col min="9485" max="9485" width="18.28515625" style="11" customWidth="1"/>
    <col min="9486" max="9727" width="9.140625" style="11"/>
    <col min="9728" max="9728" width="66.85546875" style="11" customWidth="1"/>
    <col min="9729" max="9729" width="7.7109375" style="11" customWidth="1"/>
    <col min="9730" max="9730" width="7.5703125" style="11" customWidth="1"/>
    <col min="9731" max="9731" width="15" style="11" customWidth="1"/>
    <col min="9732" max="9732" width="5.5703125" style="11" customWidth="1"/>
    <col min="9733" max="9733" width="16" style="11" bestFit="1" customWidth="1"/>
    <col min="9734" max="9735" width="16" style="11" customWidth="1"/>
    <col min="9736" max="9736" width="16.42578125" style="11" customWidth="1"/>
    <col min="9737" max="9738" width="0" style="11" hidden="1" customWidth="1"/>
    <col min="9739" max="9739" width="11.5703125" style="11" customWidth="1"/>
    <col min="9740" max="9740" width="17.28515625" style="11" customWidth="1"/>
    <col min="9741" max="9741" width="18.28515625" style="11" customWidth="1"/>
    <col min="9742" max="9983" width="9.140625" style="11"/>
    <col min="9984" max="9984" width="66.85546875" style="11" customWidth="1"/>
    <col min="9985" max="9985" width="7.7109375" style="11" customWidth="1"/>
    <col min="9986" max="9986" width="7.5703125" style="11" customWidth="1"/>
    <col min="9987" max="9987" width="15" style="11" customWidth="1"/>
    <col min="9988" max="9988" width="5.5703125" style="11" customWidth="1"/>
    <col min="9989" max="9989" width="16" style="11" bestFit="1" customWidth="1"/>
    <col min="9990" max="9991" width="16" style="11" customWidth="1"/>
    <col min="9992" max="9992" width="16.42578125" style="11" customWidth="1"/>
    <col min="9993" max="9994" width="0" style="11" hidden="1" customWidth="1"/>
    <col min="9995" max="9995" width="11.5703125" style="11" customWidth="1"/>
    <col min="9996" max="9996" width="17.28515625" style="11" customWidth="1"/>
    <col min="9997" max="9997" width="18.28515625" style="11" customWidth="1"/>
    <col min="9998" max="10239" width="9.140625" style="11"/>
    <col min="10240" max="10240" width="66.85546875" style="11" customWidth="1"/>
    <col min="10241" max="10241" width="7.7109375" style="11" customWidth="1"/>
    <col min="10242" max="10242" width="7.5703125" style="11" customWidth="1"/>
    <col min="10243" max="10243" width="15" style="11" customWidth="1"/>
    <col min="10244" max="10244" width="5.5703125" style="11" customWidth="1"/>
    <col min="10245" max="10245" width="16" style="11" bestFit="1" customWidth="1"/>
    <col min="10246" max="10247" width="16" style="11" customWidth="1"/>
    <col min="10248" max="10248" width="16.42578125" style="11" customWidth="1"/>
    <col min="10249" max="10250" width="0" style="11" hidden="1" customWidth="1"/>
    <col min="10251" max="10251" width="11.5703125" style="11" customWidth="1"/>
    <col min="10252" max="10252" width="17.28515625" style="11" customWidth="1"/>
    <col min="10253" max="10253" width="18.28515625" style="11" customWidth="1"/>
    <col min="10254" max="10495" width="9.140625" style="11"/>
    <col min="10496" max="10496" width="66.85546875" style="11" customWidth="1"/>
    <col min="10497" max="10497" width="7.7109375" style="11" customWidth="1"/>
    <col min="10498" max="10498" width="7.5703125" style="11" customWidth="1"/>
    <col min="10499" max="10499" width="15" style="11" customWidth="1"/>
    <col min="10500" max="10500" width="5.5703125" style="11" customWidth="1"/>
    <col min="10501" max="10501" width="16" style="11" bestFit="1" customWidth="1"/>
    <col min="10502" max="10503" width="16" style="11" customWidth="1"/>
    <col min="10504" max="10504" width="16.42578125" style="11" customWidth="1"/>
    <col min="10505" max="10506" width="0" style="11" hidden="1" customWidth="1"/>
    <col min="10507" max="10507" width="11.5703125" style="11" customWidth="1"/>
    <col min="10508" max="10508" width="17.28515625" style="11" customWidth="1"/>
    <col min="10509" max="10509" width="18.28515625" style="11" customWidth="1"/>
    <col min="10510" max="10751" width="9.140625" style="11"/>
    <col min="10752" max="10752" width="66.85546875" style="11" customWidth="1"/>
    <col min="10753" max="10753" width="7.7109375" style="11" customWidth="1"/>
    <col min="10754" max="10754" width="7.5703125" style="11" customWidth="1"/>
    <col min="10755" max="10755" width="15" style="11" customWidth="1"/>
    <col min="10756" max="10756" width="5.5703125" style="11" customWidth="1"/>
    <col min="10757" max="10757" width="16" style="11" bestFit="1" customWidth="1"/>
    <col min="10758" max="10759" width="16" style="11" customWidth="1"/>
    <col min="10760" max="10760" width="16.42578125" style="11" customWidth="1"/>
    <col min="10761" max="10762" width="0" style="11" hidden="1" customWidth="1"/>
    <col min="10763" max="10763" width="11.5703125" style="11" customWidth="1"/>
    <col min="10764" max="10764" width="17.28515625" style="11" customWidth="1"/>
    <col min="10765" max="10765" width="18.28515625" style="11" customWidth="1"/>
    <col min="10766" max="11007" width="9.140625" style="11"/>
    <col min="11008" max="11008" width="66.85546875" style="11" customWidth="1"/>
    <col min="11009" max="11009" width="7.7109375" style="11" customWidth="1"/>
    <col min="11010" max="11010" width="7.5703125" style="11" customWidth="1"/>
    <col min="11011" max="11011" width="15" style="11" customWidth="1"/>
    <col min="11012" max="11012" width="5.5703125" style="11" customWidth="1"/>
    <col min="11013" max="11013" width="16" style="11" bestFit="1" customWidth="1"/>
    <col min="11014" max="11015" width="16" style="11" customWidth="1"/>
    <col min="11016" max="11016" width="16.42578125" style="11" customWidth="1"/>
    <col min="11017" max="11018" width="0" style="11" hidden="1" customWidth="1"/>
    <col min="11019" max="11019" width="11.5703125" style="11" customWidth="1"/>
    <col min="11020" max="11020" width="17.28515625" style="11" customWidth="1"/>
    <col min="11021" max="11021" width="18.28515625" style="11" customWidth="1"/>
    <col min="11022" max="11263" width="9.140625" style="11"/>
    <col min="11264" max="11264" width="66.85546875" style="11" customWidth="1"/>
    <col min="11265" max="11265" width="7.7109375" style="11" customWidth="1"/>
    <col min="11266" max="11266" width="7.5703125" style="11" customWidth="1"/>
    <col min="11267" max="11267" width="15" style="11" customWidth="1"/>
    <col min="11268" max="11268" width="5.5703125" style="11" customWidth="1"/>
    <col min="11269" max="11269" width="16" style="11" bestFit="1" customWidth="1"/>
    <col min="11270" max="11271" width="16" style="11" customWidth="1"/>
    <col min="11272" max="11272" width="16.42578125" style="11" customWidth="1"/>
    <col min="11273" max="11274" width="0" style="11" hidden="1" customWidth="1"/>
    <col min="11275" max="11275" width="11.5703125" style="11" customWidth="1"/>
    <col min="11276" max="11276" width="17.28515625" style="11" customWidth="1"/>
    <col min="11277" max="11277" width="18.28515625" style="11" customWidth="1"/>
    <col min="11278" max="11519" width="9.140625" style="11"/>
    <col min="11520" max="11520" width="66.85546875" style="11" customWidth="1"/>
    <col min="11521" max="11521" width="7.7109375" style="11" customWidth="1"/>
    <col min="11522" max="11522" width="7.5703125" style="11" customWidth="1"/>
    <col min="11523" max="11523" width="15" style="11" customWidth="1"/>
    <col min="11524" max="11524" width="5.5703125" style="11" customWidth="1"/>
    <col min="11525" max="11525" width="16" style="11" bestFit="1" customWidth="1"/>
    <col min="11526" max="11527" width="16" style="11" customWidth="1"/>
    <col min="11528" max="11528" width="16.42578125" style="11" customWidth="1"/>
    <col min="11529" max="11530" width="0" style="11" hidden="1" customWidth="1"/>
    <col min="11531" max="11531" width="11.5703125" style="11" customWidth="1"/>
    <col min="11532" max="11532" width="17.28515625" style="11" customWidth="1"/>
    <col min="11533" max="11533" width="18.28515625" style="11" customWidth="1"/>
    <col min="11534" max="11775" width="9.140625" style="11"/>
    <col min="11776" max="11776" width="66.85546875" style="11" customWidth="1"/>
    <col min="11777" max="11777" width="7.7109375" style="11" customWidth="1"/>
    <col min="11778" max="11778" width="7.5703125" style="11" customWidth="1"/>
    <col min="11779" max="11779" width="15" style="11" customWidth="1"/>
    <col min="11780" max="11780" width="5.5703125" style="11" customWidth="1"/>
    <col min="11781" max="11781" width="16" style="11" bestFit="1" customWidth="1"/>
    <col min="11782" max="11783" width="16" style="11" customWidth="1"/>
    <col min="11784" max="11784" width="16.42578125" style="11" customWidth="1"/>
    <col min="11785" max="11786" width="0" style="11" hidden="1" customWidth="1"/>
    <col min="11787" max="11787" width="11.5703125" style="11" customWidth="1"/>
    <col min="11788" max="11788" width="17.28515625" style="11" customWidth="1"/>
    <col min="11789" max="11789" width="18.28515625" style="11" customWidth="1"/>
    <col min="11790" max="12031" width="9.140625" style="11"/>
    <col min="12032" max="12032" width="66.85546875" style="11" customWidth="1"/>
    <col min="12033" max="12033" width="7.7109375" style="11" customWidth="1"/>
    <col min="12034" max="12034" width="7.5703125" style="11" customWidth="1"/>
    <col min="12035" max="12035" width="15" style="11" customWidth="1"/>
    <col min="12036" max="12036" width="5.5703125" style="11" customWidth="1"/>
    <col min="12037" max="12037" width="16" style="11" bestFit="1" customWidth="1"/>
    <col min="12038" max="12039" width="16" style="11" customWidth="1"/>
    <col min="12040" max="12040" width="16.42578125" style="11" customWidth="1"/>
    <col min="12041" max="12042" width="0" style="11" hidden="1" customWidth="1"/>
    <col min="12043" max="12043" width="11.5703125" style="11" customWidth="1"/>
    <col min="12044" max="12044" width="17.28515625" style="11" customWidth="1"/>
    <col min="12045" max="12045" width="18.28515625" style="11" customWidth="1"/>
    <col min="12046" max="12287" width="9.140625" style="11"/>
    <col min="12288" max="12288" width="66.85546875" style="11" customWidth="1"/>
    <col min="12289" max="12289" width="7.7109375" style="11" customWidth="1"/>
    <col min="12290" max="12290" width="7.5703125" style="11" customWidth="1"/>
    <col min="12291" max="12291" width="15" style="11" customWidth="1"/>
    <col min="12292" max="12292" width="5.5703125" style="11" customWidth="1"/>
    <col min="12293" max="12293" width="16" style="11" bestFit="1" customWidth="1"/>
    <col min="12294" max="12295" width="16" style="11" customWidth="1"/>
    <col min="12296" max="12296" width="16.42578125" style="11" customWidth="1"/>
    <col min="12297" max="12298" width="0" style="11" hidden="1" customWidth="1"/>
    <col min="12299" max="12299" width="11.5703125" style="11" customWidth="1"/>
    <col min="12300" max="12300" width="17.28515625" style="11" customWidth="1"/>
    <col min="12301" max="12301" width="18.28515625" style="11" customWidth="1"/>
    <col min="12302" max="12543" width="9.140625" style="11"/>
    <col min="12544" max="12544" width="66.85546875" style="11" customWidth="1"/>
    <col min="12545" max="12545" width="7.7109375" style="11" customWidth="1"/>
    <col min="12546" max="12546" width="7.5703125" style="11" customWidth="1"/>
    <col min="12547" max="12547" width="15" style="11" customWidth="1"/>
    <col min="12548" max="12548" width="5.5703125" style="11" customWidth="1"/>
    <col min="12549" max="12549" width="16" style="11" bestFit="1" customWidth="1"/>
    <col min="12550" max="12551" width="16" style="11" customWidth="1"/>
    <col min="12552" max="12552" width="16.42578125" style="11" customWidth="1"/>
    <col min="12553" max="12554" width="0" style="11" hidden="1" customWidth="1"/>
    <col min="12555" max="12555" width="11.5703125" style="11" customWidth="1"/>
    <col min="12556" max="12556" width="17.28515625" style="11" customWidth="1"/>
    <col min="12557" max="12557" width="18.28515625" style="11" customWidth="1"/>
    <col min="12558" max="12799" width="9.140625" style="11"/>
    <col min="12800" max="12800" width="66.85546875" style="11" customWidth="1"/>
    <col min="12801" max="12801" width="7.7109375" style="11" customWidth="1"/>
    <col min="12802" max="12802" width="7.5703125" style="11" customWidth="1"/>
    <col min="12803" max="12803" width="15" style="11" customWidth="1"/>
    <col min="12804" max="12804" width="5.5703125" style="11" customWidth="1"/>
    <col min="12805" max="12805" width="16" style="11" bestFit="1" customWidth="1"/>
    <col min="12806" max="12807" width="16" style="11" customWidth="1"/>
    <col min="12808" max="12808" width="16.42578125" style="11" customWidth="1"/>
    <col min="12809" max="12810" width="0" style="11" hidden="1" customWidth="1"/>
    <col min="12811" max="12811" width="11.5703125" style="11" customWidth="1"/>
    <col min="12812" max="12812" width="17.28515625" style="11" customWidth="1"/>
    <col min="12813" max="12813" width="18.28515625" style="11" customWidth="1"/>
    <col min="12814" max="13055" width="9.140625" style="11"/>
    <col min="13056" max="13056" width="66.85546875" style="11" customWidth="1"/>
    <col min="13057" max="13057" width="7.7109375" style="11" customWidth="1"/>
    <col min="13058" max="13058" width="7.5703125" style="11" customWidth="1"/>
    <col min="13059" max="13059" width="15" style="11" customWidth="1"/>
    <col min="13060" max="13060" width="5.5703125" style="11" customWidth="1"/>
    <col min="13061" max="13061" width="16" style="11" bestFit="1" customWidth="1"/>
    <col min="13062" max="13063" width="16" style="11" customWidth="1"/>
    <col min="13064" max="13064" width="16.42578125" style="11" customWidth="1"/>
    <col min="13065" max="13066" width="0" style="11" hidden="1" customWidth="1"/>
    <col min="13067" max="13067" width="11.5703125" style="11" customWidth="1"/>
    <col min="13068" max="13068" width="17.28515625" style="11" customWidth="1"/>
    <col min="13069" max="13069" width="18.28515625" style="11" customWidth="1"/>
    <col min="13070" max="13311" width="9.140625" style="11"/>
    <col min="13312" max="13312" width="66.85546875" style="11" customWidth="1"/>
    <col min="13313" max="13313" width="7.7109375" style="11" customWidth="1"/>
    <col min="13314" max="13314" width="7.5703125" style="11" customWidth="1"/>
    <col min="13315" max="13315" width="15" style="11" customWidth="1"/>
    <col min="13316" max="13316" width="5.5703125" style="11" customWidth="1"/>
    <col min="13317" max="13317" width="16" style="11" bestFit="1" customWidth="1"/>
    <col min="13318" max="13319" width="16" style="11" customWidth="1"/>
    <col min="13320" max="13320" width="16.42578125" style="11" customWidth="1"/>
    <col min="13321" max="13322" width="0" style="11" hidden="1" customWidth="1"/>
    <col min="13323" max="13323" width="11.5703125" style="11" customWidth="1"/>
    <col min="13324" max="13324" width="17.28515625" style="11" customWidth="1"/>
    <col min="13325" max="13325" width="18.28515625" style="11" customWidth="1"/>
    <col min="13326" max="13567" width="9.140625" style="11"/>
    <col min="13568" max="13568" width="66.85546875" style="11" customWidth="1"/>
    <col min="13569" max="13569" width="7.7109375" style="11" customWidth="1"/>
    <col min="13570" max="13570" width="7.5703125" style="11" customWidth="1"/>
    <col min="13571" max="13571" width="15" style="11" customWidth="1"/>
    <col min="13572" max="13572" width="5.5703125" style="11" customWidth="1"/>
    <col min="13573" max="13573" width="16" style="11" bestFit="1" customWidth="1"/>
    <col min="13574" max="13575" width="16" style="11" customWidth="1"/>
    <col min="13576" max="13576" width="16.42578125" style="11" customWidth="1"/>
    <col min="13577" max="13578" width="0" style="11" hidden="1" customWidth="1"/>
    <col min="13579" max="13579" width="11.5703125" style="11" customWidth="1"/>
    <col min="13580" max="13580" width="17.28515625" style="11" customWidth="1"/>
    <col min="13581" max="13581" width="18.28515625" style="11" customWidth="1"/>
    <col min="13582" max="13823" width="9.140625" style="11"/>
    <col min="13824" max="13824" width="66.85546875" style="11" customWidth="1"/>
    <col min="13825" max="13825" width="7.7109375" style="11" customWidth="1"/>
    <col min="13826" max="13826" width="7.5703125" style="11" customWidth="1"/>
    <col min="13827" max="13827" width="15" style="11" customWidth="1"/>
    <col min="13828" max="13828" width="5.5703125" style="11" customWidth="1"/>
    <col min="13829" max="13829" width="16" style="11" bestFit="1" customWidth="1"/>
    <col min="13830" max="13831" width="16" style="11" customWidth="1"/>
    <col min="13832" max="13832" width="16.42578125" style="11" customWidth="1"/>
    <col min="13833" max="13834" width="0" style="11" hidden="1" customWidth="1"/>
    <col min="13835" max="13835" width="11.5703125" style="11" customWidth="1"/>
    <col min="13836" max="13836" width="17.28515625" style="11" customWidth="1"/>
    <col min="13837" max="13837" width="18.28515625" style="11" customWidth="1"/>
    <col min="13838" max="14079" width="9.140625" style="11"/>
    <col min="14080" max="14080" width="66.85546875" style="11" customWidth="1"/>
    <col min="14081" max="14081" width="7.7109375" style="11" customWidth="1"/>
    <col min="14082" max="14082" width="7.5703125" style="11" customWidth="1"/>
    <col min="14083" max="14083" width="15" style="11" customWidth="1"/>
    <col min="14084" max="14084" width="5.5703125" style="11" customWidth="1"/>
    <col min="14085" max="14085" width="16" style="11" bestFit="1" customWidth="1"/>
    <col min="14086" max="14087" width="16" style="11" customWidth="1"/>
    <col min="14088" max="14088" width="16.42578125" style="11" customWidth="1"/>
    <col min="14089" max="14090" width="0" style="11" hidden="1" customWidth="1"/>
    <col min="14091" max="14091" width="11.5703125" style="11" customWidth="1"/>
    <col min="14092" max="14092" width="17.28515625" style="11" customWidth="1"/>
    <col min="14093" max="14093" width="18.28515625" style="11" customWidth="1"/>
    <col min="14094" max="14335" width="9.140625" style="11"/>
    <col min="14336" max="14336" width="66.85546875" style="11" customWidth="1"/>
    <col min="14337" max="14337" width="7.7109375" style="11" customWidth="1"/>
    <col min="14338" max="14338" width="7.5703125" style="11" customWidth="1"/>
    <col min="14339" max="14339" width="15" style="11" customWidth="1"/>
    <col min="14340" max="14340" width="5.5703125" style="11" customWidth="1"/>
    <col min="14341" max="14341" width="16" style="11" bestFit="1" customWidth="1"/>
    <col min="14342" max="14343" width="16" style="11" customWidth="1"/>
    <col min="14344" max="14344" width="16.42578125" style="11" customWidth="1"/>
    <col min="14345" max="14346" width="0" style="11" hidden="1" customWidth="1"/>
    <col min="14347" max="14347" width="11.5703125" style="11" customWidth="1"/>
    <col min="14348" max="14348" width="17.28515625" style="11" customWidth="1"/>
    <col min="14349" max="14349" width="18.28515625" style="11" customWidth="1"/>
    <col min="14350" max="14591" width="9.140625" style="11"/>
    <col min="14592" max="14592" width="66.85546875" style="11" customWidth="1"/>
    <col min="14593" max="14593" width="7.7109375" style="11" customWidth="1"/>
    <col min="14594" max="14594" width="7.5703125" style="11" customWidth="1"/>
    <col min="14595" max="14595" width="15" style="11" customWidth="1"/>
    <col min="14596" max="14596" width="5.5703125" style="11" customWidth="1"/>
    <col min="14597" max="14597" width="16" style="11" bestFit="1" customWidth="1"/>
    <col min="14598" max="14599" width="16" style="11" customWidth="1"/>
    <col min="14600" max="14600" width="16.42578125" style="11" customWidth="1"/>
    <col min="14601" max="14602" width="0" style="11" hidden="1" customWidth="1"/>
    <col min="14603" max="14603" width="11.5703125" style="11" customWidth="1"/>
    <col min="14604" max="14604" width="17.28515625" style="11" customWidth="1"/>
    <col min="14605" max="14605" width="18.28515625" style="11" customWidth="1"/>
    <col min="14606" max="14847" width="9.140625" style="11"/>
    <col min="14848" max="14848" width="66.85546875" style="11" customWidth="1"/>
    <col min="14849" max="14849" width="7.7109375" style="11" customWidth="1"/>
    <col min="14850" max="14850" width="7.5703125" style="11" customWidth="1"/>
    <col min="14851" max="14851" width="15" style="11" customWidth="1"/>
    <col min="14852" max="14852" width="5.5703125" style="11" customWidth="1"/>
    <col min="14853" max="14853" width="16" style="11" bestFit="1" customWidth="1"/>
    <col min="14854" max="14855" width="16" style="11" customWidth="1"/>
    <col min="14856" max="14856" width="16.42578125" style="11" customWidth="1"/>
    <col min="14857" max="14858" width="0" style="11" hidden="1" customWidth="1"/>
    <col min="14859" max="14859" width="11.5703125" style="11" customWidth="1"/>
    <col min="14860" max="14860" width="17.28515625" style="11" customWidth="1"/>
    <col min="14861" max="14861" width="18.28515625" style="11" customWidth="1"/>
    <col min="14862" max="15103" width="9.140625" style="11"/>
    <col min="15104" max="15104" width="66.85546875" style="11" customWidth="1"/>
    <col min="15105" max="15105" width="7.7109375" style="11" customWidth="1"/>
    <col min="15106" max="15106" width="7.5703125" style="11" customWidth="1"/>
    <col min="15107" max="15107" width="15" style="11" customWidth="1"/>
    <col min="15108" max="15108" width="5.5703125" style="11" customWidth="1"/>
    <col min="15109" max="15109" width="16" style="11" bestFit="1" customWidth="1"/>
    <col min="15110" max="15111" width="16" style="11" customWidth="1"/>
    <col min="15112" max="15112" width="16.42578125" style="11" customWidth="1"/>
    <col min="15113" max="15114" width="0" style="11" hidden="1" customWidth="1"/>
    <col min="15115" max="15115" width="11.5703125" style="11" customWidth="1"/>
    <col min="15116" max="15116" width="17.28515625" style="11" customWidth="1"/>
    <col min="15117" max="15117" width="18.28515625" style="11" customWidth="1"/>
    <col min="15118" max="15359" width="9.140625" style="11"/>
    <col min="15360" max="15360" width="66.85546875" style="11" customWidth="1"/>
    <col min="15361" max="15361" width="7.7109375" style="11" customWidth="1"/>
    <col min="15362" max="15362" width="7.5703125" style="11" customWidth="1"/>
    <col min="15363" max="15363" width="15" style="11" customWidth="1"/>
    <col min="15364" max="15364" width="5.5703125" style="11" customWidth="1"/>
    <col min="15365" max="15365" width="16" style="11" bestFit="1" customWidth="1"/>
    <col min="15366" max="15367" width="16" style="11" customWidth="1"/>
    <col min="15368" max="15368" width="16.42578125" style="11" customWidth="1"/>
    <col min="15369" max="15370" width="0" style="11" hidden="1" customWidth="1"/>
    <col min="15371" max="15371" width="11.5703125" style="11" customWidth="1"/>
    <col min="15372" max="15372" width="17.28515625" style="11" customWidth="1"/>
    <col min="15373" max="15373" width="18.28515625" style="11" customWidth="1"/>
    <col min="15374" max="15615" width="9.140625" style="11"/>
    <col min="15616" max="15616" width="66.85546875" style="11" customWidth="1"/>
    <col min="15617" max="15617" width="7.7109375" style="11" customWidth="1"/>
    <col min="15618" max="15618" width="7.5703125" style="11" customWidth="1"/>
    <col min="15619" max="15619" width="15" style="11" customWidth="1"/>
    <col min="15620" max="15620" width="5.5703125" style="11" customWidth="1"/>
    <col min="15621" max="15621" width="16" style="11" bestFit="1" customWidth="1"/>
    <col min="15622" max="15623" width="16" style="11" customWidth="1"/>
    <col min="15624" max="15624" width="16.42578125" style="11" customWidth="1"/>
    <col min="15625" max="15626" width="0" style="11" hidden="1" customWidth="1"/>
    <col min="15627" max="15627" width="11.5703125" style="11" customWidth="1"/>
    <col min="15628" max="15628" width="17.28515625" style="11" customWidth="1"/>
    <col min="15629" max="15629" width="18.28515625" style="11" customWidth="1"/>
    <col min="15630" max="15871" width="9.140625" style="11"/>
    <col min="15872" max="15872" width="66.85546875" style="11" customWidth="1"/>
    <col min="15873" max="15873" width="7.7109375" style="11" customWidth="1"/>
    <col min="15874" max="15874" width="7.5703125" style="11" customWidth="1"/>
    <col min="15875" max="15875" width="15" style="11" customWidth="1"/>
    <col min="15876" max="15876" width="5.5703125" style="11" customWidth="1"/>
    <col min="15877" max="15877" width="16" style="11" bestFit="1" customWidth="1"/>
    <col min="15878" max="15879" width="16" style="11" customWidth="1"/>
    <col min="15880" max="15880" width="16.42578125" style="11" customWidth="1"/>
    <col min="15881" max="15882" width="0" style="11" hidden="1" customWidth="1"/>
    <col min="15883" max="15883" width="11.5703125" style="11" customWidth="1"/>
    <col min="15884" max="15884" width="17.28515625" style="11" customWidth="1"/>
    <col min="15885" max="15885" width="18.28515625" style="11" customWidth="1"/>
    <col min="15886" max="16127" width="9.140625" style="11"/>
    <col min="16128" max="16128" width="66.85546875" style="11" customWidth="1"/>
    <col min="16129" max="16129" width="7.7109375" style="11" customWidth="1"/>
    <col min="16130" max="16130" width="7.5703125" style="11" customWidth="1"/>
    <col min="16131" max="16131" width="15" style="11" customWidth="1"/>
    <col min="16132" max="16132" width="5.5703125" style="11" customWidth="1"/>
    <col min="16133" max="16133" width="16" style="11" bestFit="1" customWidth="1"/>
    <col min="16134" max="16135" width="16" style="11" customWidth="1"/>
    <col min="16136" max="16136" width="16.42578125" style="11" customWidth="1"/>
    <col min="16137" max="16138" width="0" style="11" hidden="1" customWidth="1"/>
    <col min="16139" max="16139" width="11.5703125" style="11" customWidth="1"/>
    <col min="16140" max="16140" width="17.28515625" style="11" customWidth="1"/>
    <col min="16141" max="16141" width="18.28515625" style="11" customWidth="1"/>
    <col min="16142" max="16384" width="9.140625" style="11"/>
  </cols>
  <sheetData>
    <row r="1" spans="1:11" ht="18.75" x14ac:dyDescent="0.25">
      <c r="A1" s="10"/>
      <c r="B1" s="9"/>
      <c r="C1" s="9"/>
      <c r="D1" s="9"/>
      <c r="E1" s="9"/>
      <c r="F1" s="268" t="s">
        <v>366</v>
      </c>
      <c r="G1" s="268"/>
      <c r="H1" s="268"/>
      <c r="I1" s="7"/>
      <c r="J1" s="7"/>
      <c r="K1" s="7"/>
    </row>
    <row r="2" spans="1:11" ht="18.75" x14ac:dyDescent="0.25">
      <c r="A2" s="6"/>
      <c r="B2" s="5"/>
      <c r="C2" s="5"/>
      <c r="D2" s="5"/>
      <c r="E2" s="5"/>
      <c r="F2" s="268" t="s">
        <v>1</v>
      </c>
      <c r="G2" s="268"/>
      <c r="H2" s="268"/>
      <c r="I2" s="7"/>
      <c r="J2" s="7"/>
      <c r="K2" s="7"/>
    </row>
    <row r="3" spans="1:11" ht="18.75" x14ac:dyDescent="0.25">
      <c r="A3" s="6"/>
      <c r="B3" s="5"/>
      <c r="C3" s="5"/>
      <c r="D3" s="5"/>
      <c r="E3" s="5"/>
      <c r="F3" s="268" t="s">
        <v>2</v>
      </c>
      <c r="G3" s="268"/>
      <c r="H3" s="268"/>
      <c r="I3" s="7"/>
      <c r="J3" s="7"/>
      <c r="K3" s="7"/>
    </row>
    <row r="4" spans="1:11" ht="18.75" x14ac:dyDescent="0.25">
      <c r="A4" s="10"/>
      <c r="B4" s="9"/>
      <c r="C4" s="9"/>
      <c r="D4" s="9"/>
      <c r="E4" s="9"/>
      <c r="F4" s="268" t="s">
        <v>1128</v>
      </c>
      <c r="G4" s="268"/>
      <c r="H4" s="268"/>
      <c r="I4" s="7"/>
      <c r="J4" s="7"/>
      <c r="K4" s="7"/>
    </row>
    <row r="5" spans="1:11" x14ac:dyDescent="0.25">
      <c r="A5" s="10"/>
      <c r="B5" s="9"/>
      <c r="C5" s="9"/>
      <c r="D5" s="9"/>
      <c r="E5" s="9"/>
      <c r="F5" s="8"/>
      <c r="G5" s="8"/>
      <c r="H5" s="8"/>
      <c r="I5" s="7"/>
      <c r="J5" s="7"/>
      <c r="K5" s="7"/>
    </row>
    <row r="6" spans="1:11" ht="16.5" customHeight="1" x14ac:dyDescent="0.3">
      <c r="A6" s="278" t="s">
        <v>289</v>
      </c>
      <c r="B6" s="279"/>
      <c r="C6" s="279"/>
      <c r="D6" s="279"/>
      <c r="E6" s="279"/>
      <c r="F6" s="279"/>
      <c r="G6" s="279"/>
      <c r="H6" s="279"/>
      <c r="I6" s="279"/>
      <c r="J6" s="113"/>
      <c r="K6" s="7"/>
    </row>
    <row r="7" spans="1:11" ht="16.5" customHeight="1" x14ac:dyDescent="0.3">
      <c r="A7" s="278" t="s">
        <v>1129</v>
      </c>
      <c r="B7" s="279"/>
      <c r="C7" s="279"/>
      <c r="D7" s="279"/>
      <c r="E7" s="279"/>
      <c r="F7" s="279"/>
      <c r="G7" s="279"/>
      <c r="H7" s="279"/>
      <c r="I7" s="279"/>
      <c r="J7" s="114"/>
      <c r="K7" s="7"/>
    </row>
    <row r="8" spans="1:11" ht="18.75" x14ac:dyDescent="0.3">
      <c r="A8" s="280" t="s">
        <v>290</v>
      </c>
      <c r="B8" s="281"/>
      <c r="C8" s="281"/>
      <c r="D8" s="281"/>
      <c r="E8" s="281"/>
      <c r="F8" s="281"/>
      <c r="G8" s="281"/>
      <c r="H8" s="281"/>
      <c r="I8" s="281"/>
      <c r="J8" s="281"/>
      <c r="K8" s="7"/>
    </row>
    <row r="9" spans="1:11" ht="43.5" customHeight="1" x14ac:dyDescent="0.25">
      <c r="A9" s="273" t="s">
        <v>291</v>
      </c>
      <c r="B9" s="275" t="s">
        <v>8</v>
      </c>
      <c r="C9" s="275" t="s">
        <v>292</v>
      </c>
      <c r="D9" s="275" t="s">
        <v>293</v>
      </c>
      <c r="E9" s="275" t="s">
        <v>10</v>
      </c>
      <c r="F9" s="276" t="s">
        <v>1065</v>
      </c>
      <c r="G9" s="277" t="s">
        <v>1067</v>
      </c>
      <c r="H9" s="277" t="s">
        <v>841</v>
      </c>
      <c r="I9" s="269" t="s">
        <v>3</v>
      </c>
      <c r="J9" s="271" t="s">
        <v>3</v>
      </c>
      <c r="K9" s="7"/>
    </row>
    <row r="10" spans="1:11" ht="62.25" customHeight="1" x14ac:dyDescent="0.25">
      <c r="A10" s="274"/>
      <c r="B10" s="275"/>
      <c r="C10" s="275"/>
      <c r="D10" s="275"/>
      <c r="E10" s="275"/>
      <c r="F10" s="276"/>
      <c r="G10" s="277"/>
      <c r="H10" s="277"/>
      <c r="I10" s="270"/>
      <c r="J10" s="272"/>
      <c r="K10" s="7"/>
    </row>
    <row r="11" spans="1:11" ht="16.5" customHeight="1" x14ac:dyDescent="0.25">
      <c r="A11" s="31" t="s">
        <v>971</v>
      </c>
      <c r="B11" s="32" t="s">
        <v>114</v>
      </c>
      <c r="C11" s="32" t="s">
        <v>358</v>
      </c>
      <c r="D11" s="32" t="s">
        <v>360</v>
      </c>
      <c r="E11" s="32" t="s">
        <v>317</v>
      </c>
      <c r="F11" s="33">
        <v>32232111.370000001</v>
      </c>
      <c r="G11" s="33">
        <v>31969343.760000002</v>
      </c>
      <c r="H11" s="27">
        <f>G11/F11*100</f>
        <v>99.18476451330281</v>
      </c>
      <c r="I11" s="49">
        <v>0</v>
      </c>
      <c r="J11" s="50">
        <v>0.132676997615504</v>
      </c>
      <c r="K11" s="112"/>
    </row>
    <row r="12" spans="1:11" ht="18.75" x14ac:dyDescent="0.3">
      <c r="A12" s="25" t="s">
        <v>294</v>
      </c>
      <c r="B12" s="12" t="s">
        <v>114</v>
      </c>
      <c r="C12" s="12" t="s">
        <v>295</v>
      </c>
      <c r="D12" s="12" t="s">
        <v>360</v>
      </c>
      <c r="E12" s="12" t="s">
        <v>317</v>
      </c>
      <c r="F12" s="26">
        <v>20727111.370000001</v>
      </c>
      <c r="G12" s="34">
        <v>20464343.760000002</v>
      </c>
      <c r="H12" s="24">
        <f t="shared" ref="H12:H78" si="0">G12/F12*100</f>
        <v>98.732251661558962</v>
      </c>
      <c r="I12" s="29"/>
      <c r="J12" s="29"/>
      <c r="K12" s="7"/>
    </row>
    <row r="13" spans="1:11" ht="56.25" x14ac:dyDescent="0.3">
      <c r="A13" s="25" t="s">
        <v>296</v>
      </c>
      <c r="B13" s="12" t="s">
        <v>114</v>
      </c>
      <c r="C13" s="12" t="s">
        <v>297</v>
      </c>
      <c r="D13" s="12" t="s">
        <v>360</v>
      </c>
      <c r="E13" s="12" t="s">
        <v>317</v>
      </c>
      <c r="F13" s="26">
        <v>20727111.370000001</v>
      </c>
      <c r="G13" s="34">
        <v>20464343.760000002</v>
      </c>
      <c r="H13" s="24">
        <f t="shared" si="0"/>
        <v>98.732251661558962</v>
      </c>
      <c r="I13" s="30"/>
      <c r="J13" s="30"/>
      <c r="K13" s="7"/>
    </row>
    <row r="14" spans="1:11" ht="93.75" x14ac:dyDescent="0.3">
      <c r="A14" s="25" t="s">
        <v>374</v>
      </c>
      <c r="B14" s="12" t="s">
        <v>114</v>
      </c>
      <c r="C14" s="12" t="s">
        <v>297</v>
      </c>
      <c r="D14" s="12" t="s">
        <v>360</v>
      </c>
      <c r="E14" s="12" t="s">
        <v>23</v>
      </c>
      <c r="F14" s="26">
        <v>19376011.690000001</v>
      </c>
      <c r="G14" s="34">
        <v>19268089.829999998</v>
      </c>
      <c r="H14" s="24">
        <f t="shared" si="0"/>
        <v>99.443013032162327</v>
      </c>
      <c r="I14" s="1"/>
      <c r="J14" s="1"/>
    </row>
    <row r="15" spans="1:11" ht="56.25" x14ac:dyDescent="0.3">
      <c r="A15" s="25" t="s">
        <v>1130</v>
      </c>
      <c r="B15" s="12" t="s">
        <v>114</v>
      </c>
      <c r="C15" s="12" t="s">
        <v>297</v>
      </c>
      <c r="D15" s="12" t="s">
        <v>849</v>
      </c>
      <c r="E15" s="12" t="s">
        <v>23</v>
      </c>
      <c r="F15" s="26">
        <v>17600786</v>
      </c>
      <c r="G15" s="34">
        <v>17492864.140000001</v>
      </c>
      <c r="H15" s="24">
        <f t="shared" si="0"/>
        <v>99.386834997027975</v>
      </c>
      <c r="I15" s="1"/>
      <c r="J15" s="1"/>
    </row>
    <row r="16" spans="1:11" ht="37.5" x14ac:dyDescent="0.3">
      <c r="A16" s="25" t="s">
        <v>298</v>
      </c>
      <c r="B16" s="12" t="s">
        <v>114</v>
      </c>
      <c r="C16" s="12" t="s">
        <v>297</v>
      </c>
      <c r="D16" s="12" t="s">
        <v>849</v>
      </c>
      <c r="E16" s="12" t="s">
        <v>25</v>
      </c>
      <c r="F16" s="26">
        <v>17600786</v>
      </c>
      <c r="G16" s="34">
        <v>17492864.140000001</v>
      </c>
      <c r="H16" s="24">
        <f t="shared" si="0"/>
        <v>99.386834997027975</v>
      </c>
      <c r="I16" s="1"/>
      <c r="J16" s="1"/>
    </row>
    <row r="17" spans="1:10" ht="131.25" x14ac:dyDescent="0.3">
      <c r="A17" s="25" t="s">
        <v>1131</v>
      </c>
      <c r="B17" s="12" t="s">
        <v>114</v>
      </c>
      <c r="C17" s="12" t="s">
        <v>297</v>
      </c>
      <c r="D17" s="12" t="s">
        <v>960</v>
      </c>
      <c r="E17" s="12" t="s">
        <v>23</v>
      </c>
      <c r="F17" s="26">
        <v>598397.75</v>
      </c>
      <c r="G17" s="34">
        <v>598397.75</v>
      </c>
      <c r="H17" s="24">
        <f t="shared" si="0"/>
        <v>100</v>
      </c>
      <c r="I17" s="1"/>
      <c r="J17" s="1"/>
    </row>
    <row r="18" spans="1:10" ht="37.5" x14ac:dyDescent="0.3">
      <c r="A18" s="25" t="s">
        <v>298</v>
      </c>
      <c r="B18" s="12" t="s">
        <v>114</v>
      </c>
      <c r="C18" s="12" t="s">
        <v>297</v>
      </c>
      <c r="D18" s="12" t="s">
        <v>960</v>
      </c>
      <c r="E18" s="12" t="s">
        <v>25</v>
      </c>
      <c r="F18" s="26">
        <v>598397.75</v>
      </c>
      <c r="G18" s="34">
        <v>598397.75</v>
      </c>
      <c r="H18" s="24">
        <f t="shared" si="0"/>
        <v>100</v>
      </c>
      <c r="I18" s="1"/>
      <c r="J18" s="1"/>
    </row>
    <row r="19" spans="1:10" ht="56.25" x14ac:dyDescent="0.3">
      <c r="A19" s="25" t="s">
        <v>1132</v>
      </c>
      <c r="B19" s="12" t="s">
        <v>114</v>
      </c>
      <c r="C19" s="12" t="s">
        <v>297</v>
      </c>
      <c r="D19" s="12" t="s">
        <v>365</v>
      </c>
      <c r="E19" s="12" t="s">
        <v>23</v>
      </c>
      <c r="F19" s="26">
        <v>709668.89</v>
      </c>
      <c r="G19" s="34">
        <v>709668.89</v>
      </c>
      <c r="H19" s="24">
        <f t="shared" si="0"/>
        <v>100</v>
      </c>
      <c r="I19" s="1"/>
      <c r="J19" s="1"/>
    </row>
    <row r="20" spans="1:10" ht="37.5" x14ac:dyDescent="0.3">
      <c r="A20" s="25" t="s">
        <v>298</v>
      </c>
      <c r="B20" s="12" t="s">
        <v>114</v>
      </c>
      <c r="C20" s="12" t="s">
        <v>297</v>
      </c>
      <c r="D20" s="12" t="s">
        <v>365</v>
      </c>
      <c r="E20" s="12" t="s">
        <v>25</v>
      </c>
      <c r="F20" s="26">
        <v>709668.89</v>
      </c>
      <c r="G20" s="34">
        <v>709668.89</v>
      </c>
      <c r="H20" s="24">
        <f t="shared" si="0"/>
        <v>100</v>
      </c>
      <c r="I20" s="1"/>
      <c r="J20" s="1"/>
    </row>
    <row r="21" spans="1:10" ht="93.75" x14ac:dyDescent="0.3">
      <c r="A21" s="25" t="s">
        <v>1133</v>
      </c>
      <c r="B21" s="12" t="s">
        <v>114</v>
      </c>
      <c r="C21" s="12" t="s">
        <v>297</v>
      </c>
      <c r="D21" s="12" t="s">
        <v>1069</v>
      </c>
      <c r="E21" s="12" t="s">
        <v>23</v>
      </c>
      <c r="F21" s="26">
        <v>467159.05</v>
      </c>
      <c r="G21" s="34">
        <v>467159.05</v>
      </c>
      <c r="H21" s="24">
        <f t="shared" si="0"/>
        <v>100</v>
      </c>
      <c r="I21" s="1"/>
      <c r="J21" s="1"/>
    </row>
    <row r="22" spans="1:10" ht="37.5" x14ac:dyDescent="0.3">
      <c r="A22" s="25" t="s">
        <v>298</v>
      </c>
      <c r="B22" s="12" t="s">
        <v>114</v>
      </c>
      <c r="C22" s="12" t="s">
        <v>297</v>
      </c>
      <c r="D22" s="12" t="s">
        <v>1069</v>
      </c>
      <c r="E22" s="12" t="s">
        <v>25</v>
      </c>
      <c r="F22" s="26">
        <v>467159.05</v>
      </c>
      <c r="G22" s="34">
        <v>467159.05</v>
      </c>
      <c r="H22" s="24">
        <f t="shared" si="0"/>
        <v>100</v>
      </c>
      <c r="I22" s="1"/>
      <c r="J22" s="1"/>
    </row>
    <row r="23" spans="1:10" ht="37.5" x14ac:dyDescent="0.3">
      <c r="A23" s="25" t="s">
        <v>377</v>
      </c>
      <c r="B23" s="12" t="s">
        <v>114</v>
      </c>
      <c r="C23" s="12" t="s">
        <v>297</v>
      </c>
      <c r="D23" s="12" t="s">
        <v>360</v>
      </c>
      <c r="E23" s="12" t="s">
        <v>29</v>
      </c>
      <c r="F23" s="26">
        <v>1320099.68</v>
      </c>
      <c r="G23" s="34">
        <v>1166253.93</v>
      </c>
      <c r="H23" s="24">
        <f t="shared" si="0"/>
        <v>88.345899000596688</v>
      </c>
      <c r="I23" s="1"/>
      <c r="J23" s="1"/>
    </row>
    <row r="24" spans="1:10" ht="56.25" x14ac:dyDescent="0.3">
      <c r="A24" s="25" t="s">
        <v>1130</v>
      </c>
      <c r="B24" s="12" t="s">
        <v>114</v>
      </c>
      <c r="C24" s="12" t="s">
        <v>297</v>
      </c>
      <c r="D24" s="12" t="s">
        <v>849</v>
      </c>
      <c r="E24" s="12" t="s">
        <v>29</v>
      </c>
      <c r="F24" s="26">
        <v>674131.68</v>
      </c>
      <c r="G24" s="34">
        <v>629922.93000000005</v>
      </c>
      <c r="H24" s="24">
        <f t="shared" si="0"/>
        <v>93.442119498077886</v>
      </c>
      <c r="I24" s="1"/>
      <c r="J24" s="1"/>
    </row>
    <row r="25" spans="1:10" ht="37.5" x14ac:dyDescent="0.3">
      <c r="A25" s="25" t="s">
        <v>299</v>
      </c>
      <c r="B25" s="12" t="s">
        <v>114</v>
      </c>
      <c r="C25" s="12" t="s">
        <v>297</v>
      </c>
      <c r="D25" s="12" t="s">
        <v>849</v>
      </c>
      <c r="E25" s="12" t="s">
        <v>31</v>
      </c>
      <c r="F25" s="26">
        <v>674131.68</v>
      </c>
      <c r="G25" s="34">
        <v>629922.93000000005</v>
      </c>
      <c r="H25" s="24">
        <f t="shared" si="0"/>
        <v>93.442119498077886</v>
      </c>
      <c r="I25" s="1"/>
      <c r="J25" s="1"/>
    </row>
    <row r="26" spans="1:10" ht="37.5" x14ac:dyDescent="0.3">
      <c r="A26" s="25" t="s">
        <v>1134</v>
      </c>
      <c r="B26" s="12" t="s">
        <v>114</v>
      </c>
      <c r="C26" s="12" t="s">
        <v>297</v>
      </c>
      <c r="D26" s="12" t="s">
        <v>850</v>
      </c>
      <c r="E26" s="12" t="s">
        <v>29</v>
      </c>
      <c r="F26" s="26">
        <v>645968</v>
      </c>
      <c r="G26" s="34">
        <v>536331</v>
      </c>
      <c r="H26" s="24">
        <f t="shared" si="0"/>
        <v>83.02748742971788</v>
      </c>
      <c r="I26" s="1"/>
      <c r="J26" s="1"/>
    </row>
    <row r="27" spans="1:10" ht="37.5" x14ac:dyDescent="0.3">
      <c r="A27" s="25" t="s">
        <v>299</v>
      </c>
      <c r="B27" s="12" t="s">
        <v>114</v>
      </c>
      <c r="C27" s="12" t="s">
        <v>297</v>
      </c>
      <c r="D27" s="12" t="s">
        <v>850</v>
      </c>
      <c r="E27" s="12" t="s">
        <v>31</v>
      </c>
      <c r="F27" s="26">
        <v>645968</v>
      </c>
      <c r="G27" s="34">
        <v>536331</v>
      </c>
      <c r="H27" s="24">
        <f t="shared" si="0"/>
        <v>83.02748742971788</v>
      </c>
      <c r="I27" s="1"/>
      <c r="J27" s="1"/>
    </row>
    <row r="28" spans="1:10" ht="18.75" x14ac:dyDescent="0.3">
      <c r="A28" s="25" t="s">
        <v>380</v>
      </c>
      <c r="B28" s="12" t="s">
        <v>114</v>
      </c>
      <c r="C28" s="12" t="s">
        <v>297</v>
      </c>
      <c r="D28" s="12" t="s">
        <v>360</v>
      </c>
      <c r="E28" s="12" t="s">
        <v>33</v>
      </c>
      <c r="F28" s="26">
        <v>31000</v>
      </c>
      <c r="G28" s="34">
        <v>30000</v>
      </c>
      <c r="H28" s="24">
        <f t="shared" si="0"/>
        <v>96.774193548387103</v>
      </c>
      <c r="I28" s="1"/>
      <c r="J28" s="1"/>
    </row>
    <row r="29" spans="1:10" ht="56.25" x14ac:dyDescent="0.3">
      <c r="A29" s="25" t="s">
        <v>1130</v>
      </c>
      <c r="B29" s="12" t="s">
        <v>114</v>
      </c>
      <c r="C29" s="12" t="s">
        <v>297</v>
      </c>
      <c r="D29" s="12" t="s">
        <v>849</v>
      </c>
      <c r="E29" s="12" t="s">
        <v>33</v>
      </c>
      <c r="F29" s="26">
        <v>31000</v>
      </c>
      <c r="G29" s="34">
        <v>30000</v>
      </c>
      <c r="H29" s="24">
        <f t="shared" si="0"/>
        <v>96.774193548387103</v>
      </c>
      <c r="I29" s="1"/>
      <c r="J29" s="1"/>
    </row>
    <row r="30" spans="1:10" ht="18.75" x14ac:dyDescent="0.3">
      <c r="A30" s="25" t="s">
        <v>300</v>
      </c>
      <c r="B30" s="12" t="s">
        <v>114</v>
      </c>
      <c r="C30" s="12" t="s">
        <v>297</v>
      </c>
      <c r="D30" s="12" t="s">
        <v>849</v>
      </c>
      <c r="E30" s="12" t="s">
        <v>35</v>
      </c>
      <c r="F30" s="26">
        <v>31000</v>
      </c>
      <c r="G30" s="34">
        <v>30000</v>
      </c>
      <c r="H30" s="24">
        <f t="shared" si="0"/>
        <v>96.774193548387103</v>
      </c>
      <c r="I30" s="1"/>
      <c r="J30" s="1"/>
    </row>
    <row r="31" spans="1:10" ht="37.5" x14ac:dyDescent="0.3">
      <c r="A31" s="25" t="s">
        <v>972</v>
      </c>
      <c r="B31" s="12" t="s">
        <v>114</v>
      </c>
      <c r="C31" s="12" t="s">
        <v>302</v>
      </c>
      <c r="D31" s="12" t="s">
        <v>360</v>
      </c>
      <c r="E31" s="12" t="s">
        <v>317</v>
      </c>
      <c r="F31" s="26">
        <v>55000</v>
      </c>
      <c r="G31" s="34">
        <v>55000</v>
      </c>
      <c r="H31" s="24">
        <f t="shared" si="0"/>
        <v>100</v>
      </c>
      <c r="I31" s="1"/>
      <c r="J31" s="1"/>
    </row>
    <row r="32" spans="1:10" ht="37.5" x14ac:dyDescent="0.3">
      <c r="A32" s="25" t="s">
        <v>973</v>
      </c>
      <c r="B32" s="12" t="s">
        <v>114</v>
      </c>
      <c r="C32" s="12" t="s">
        <v>303</v>
      </c>
      <c r="D32" s="12" t="s">
        <v>360</v>
      </c>
      <c r="E32" s="12" t="s">
        <v>317</v>
      </c>
      <c r="F32" s="26">
        <v>55000</v>
      </c>
      <c r="G32" s="34">
        <v>55000</v>
      </c>
      <c r="H32" s="24">
        <f t="shared" si="0"/>
        <v>100</v>
      </c>
      <c r="I32" s="1"/>
      <c r="J32" s="1"/>
    </row>
    <row r="33" spans="1:13" ht="37.5" x14ac:dyDescent="0.3">
      <c r="A33" s="25" t="s">
        <v>497</v>
      </c>
      <c r="B33" s="12" t="s">
        <v>114</v>
      </c>
      <c r="C33" s="12" t="s">
        <v>303</v>
      </c>
      <c r="D33" s="12" t="s">
        <v>360</v>
      </c>
      <c r="E33" s="12" t="s">
        <v>118</v>
      </c>
      <c r="F33" s="26">
        <v>55000</v>
      </c>
      <c r="G33" s="34">
        <v>55000</v>
      </c>
      <c r="H33" s="24">
        <f t="shared" si="0"/>
        <v>100</v>
      </c>
      <c r="I33" s="1"/>
      <c r="J33" s="1"/>
    </row>
    <row r="34" spans="1:13" ht="18.75" x14ac:dyDescent="0.3">
      <c r="A34" s="25" t="s">
        <v>498</v>
      </c>
      <c r="B34" s="12" t="s">
        <v>114</v>
      </c>
      <c r="C34" s="12" t="s">
        <v>303</v>
      </c>
      <c r="D34" s="12" t="s">
        <v>923</v>
      </c>
      <c r="E34" s="12" t="s">
        <v>118</v>
      </c>
      <c r="F34" s="26">
        <v>55000</v>
      </c>
      <c r="G34" s="34">
        <v>55000</v>
      </c>
      <c r="H34" s="24">
        <f t="shared" si="0"/>
        <v>100</v>
      </c>
      <c r="I34" s="1"/>
      <c r="J34" s="1"/>
    </row>
    <row r="35" spans="1:13" ht="18.75" x14ac:dyDescent="0.3">
      <c r="A35" s="25" t="s">
        <v>974</v>
      </c>
      <c r="B35" s="12" t="s">
        <v>114</v>
      </c>
      <c r="C35" s="12" t="s">
        <v>303</v>
      </c>
      <c r="D35" s="12" t="s">
        <v>923</v>
      </c>
      <c r="E35" s="12" t="s">
        <v>119</v>
      </c>
      <c r="F35" s="26">
        <v>55000</v>
      </c>
      <c r="G35" s="34">
        <v>55000</v>
      </c>
      <c r="H35" s="24">
        <f t="shared" si="0"/>
        <v>100</v>
      </c>
      <c r="I35" s="1"/>
      <c r="J35" s="1"/>
    </row>
    <row r="36" spans="1:13" ht="56.25" x14ac:dyDescent="0.3">
      <c r="A36" s="25" t="s">
        <v>975</v>
      </c>
      <c r="B36" s="12" t="s">
        <v>114</v>
      </c>
      <c r="C36" s="12" t="s">
        <v>304</v>
      </c>
      <c r="D36" s="12" t="s">
        <v>360</v>
      </c>
      <c r="E36" s="12" t="s">
        <v>317</v>
      </c>
      <c r="F36" s="26">
        <v>11450000</v>
      </c>
      <c r="G36" s="34">
        <v>11450000</v>
      </c>
      <c r="H36" s="24">
        <f t="shared" si="0"/>
        <v>100</v>
      </c>
      <c r="I36" s="1"/>
      <c r="J36" s="1"/>
    </row>
    <row r="37" spans="1:13" ht="56.25" x14ac:dyDescent="0.3">
      <c r="A37" s="25" t="s">
        <v>976</v>
      </c>
      <c r="B37" s="12" t="s">
        <v>114</v>
      </c>
      <c r="C37" s="12" t="s">
        <v>305</v>
      </c>
      <c r="D37" s="12" t="s">
        <v>360</v>
      </c>
      <c r="E37" s="12" t="s">
        <v>317</v>
      </c>
      <c r="F37" s="26">
        <v>6450000</v>
      </c>
      <c r="G37" s="34">
        <v>6450000</v>
      </c>
      <c r="H37" s="24">
        <f t="shared" si="0"/>
        <v>100</v>
      </c>
      <c r="I37" s="1"/>
      <c r="J37" s="1"/>
    </row>
    <row r="38" spans="1:13" ht="18.75" x14ac:dyDescent="0.3">
      <c r="A38" s="25" t="s">
        <v>402</v>
      </c>
      <c r="B38" s="12" t="s">
        <v>114</v>
      </c>
      <c r="C38" s="12" t="s">
        <v>305</v>
      </c>
      <c r="D38" s="12" t="s">
        <v>360</v>
      </c>
      <c r="E38" s="12" t="s">
        <v>96</v>
      </c>
      <c r="F38" s="26">
        <v>6450000</v>
      </c>
      <c r="G38" s="34">
        <v>6450000</v>
      </c>
      <c r="H38" s="24">
        <f t="shared" si="0"/>
        <v>100</v>
      </c>
      <c r="I38" s="1"/>
      <c r="J38" s="1"/>
    </row>
    <row r="39" spans="1:13" ht="75" x14ac:dyDescent="0.3">
      <c r="A39" s="25" t="s">
        <v>1135</v>
      </c>
      <c r="B39" s="12" t="s">
        <v>114</v>
      </c>
      <c r="C39" s="12" t="s">
        <v>305</v>
      </c>
      <c r="D39" s="12" t="s">
        <v>924</v>
      </c>
      <c r="E39" s="12" t="s">
        <v>96</v>
      </c>
      <c r="F39" s="26">
        <v>3449600</v>
      </c>
      <c r="G39" s="34">
        <v>3449600</v>
      </c>
      <c r="H39" s="24">
        <f t="shared" si="0"/>
        <v>100</v>
      </c>
      <c r="I39" s="1"/>
      <c r="J39" s="1"/>
    </row>
    <row r="40" spans="1:13" ht="18.75" x14ac:dyDescent="0.3">
      <c r="A40" s="25" t="s">
        <v>977</v>
      </c>
      <c r="B40" s="12" t="s">
        <v>114</v>
      </c>
      <c r="C40" s="12" t="s">
        <v>305</v>
      </c>
      <c r="D40" s="12" t="s">
        <v>924</v>
      </c>
      <c r="E40" s="12" t="s">
        <v>126</v>
      </c>
      <c r="F40" s="26">
        <v>3449600</v>
      </c>
      <c r="G40" s="34">
        <v>3449600</v>
      </c>
      <c r="H40" s="24">
        <f t="shared" si="0"/>
        <v>100</v>
      </c>
      <c r="I40" s="1"/>
      <c r="J40" s="1"/>
    </row>
    <row r="41" spans="1:13" ht="37.5" x14ac:dyDescent="0.3">
      <c r="A41" s="25" t="s">
        <v>1136</v>
      </c>
      <c r="B41" s="12" t="s">
        <v>114</v>
      </c>
      <c r="C41" s="12" t="s">
        <v>305</v>
      </c>
      <c r="D41" s="12" t="s">
        <v>925</v>
      </c>
      <c r="E41" s="12" t="s">
        <v>96</v>
      </c>
      <c r="F41" s="26">
        <v>3000400</v>
      </c>
      <c r="G41" s="34">
        <v>3000400</v>
      </c>
      <c r="H41" s="24">
        <f t="shared" si="0"/>
        <v>100</v>
      </c>
      <c r="I41" s="1"/>
      <c r="J41" s="1"/>
    </row>
    <row r="42" spans="1:13" ht="18.75" x14ac:dyDescent="0.3">
      <c r="A42" s="25" t="s">
        <v>977</v>
      </c>
      <c r="B42" s="12" t="s">
        <v>114</v>
      </c>
      <c r="C42" s="12" t="s">
        <v>305</v>
      </c>
      <c r="D42" s="12" t="s">
        <v>925</v>
      </c>
      <c r="E42" s="12" t="s">
        <v>126</v>
      </c>
      <c r="F42" s="26">
        <v>3000400</v>
      </c>
      <c r="G42" s="34">
        <v>3000400</v>
      </c>
      <c r="H42" s="24">
        <f t="shared" si="0"/>
        <v>100</v>
      </c>
      <c r="I42" s="1"/>
      <c r="J42" s="1"/>
    </row>
    <row r="43" spans="1:13" ht="18.75" x14ac:dyDescent="0.3">
      <c r="A43" s="25" t="s">
        <v>978</v>
      </c>
      <c r="B43" s="12" t="s">
        <v>114</v>
      </c>
      <c r="C43" s="12" t="s">
        <v>306</v>
      </c>
      <c r="D43" s="12" t="s">
        <v>360</v>
      </c>
      <c r="E43" s="12" t="s">
        <v>317</v>
      </c>
      <c r="F43" s="26">
        <v>5000000</v>
      </c>
      <c r="G43" s="34">
        <v>5000000</v>
      </c>
      <c r="H43" s="24">
        <f t="shared" si="0"/>
        <v>100</v>
      </c>
      <c r="I43" s="1"/>
      <c r="J43" s="1"/>
    </row>
    <row r="44" spans="1:13" ht="18.75" x14ac:dyDescent="0.3">
      <c r="A44" s="25" t="s">
        <v>402</v>
      </c>
      <c r="B44" s="12" t="s">
        <v>114</v>
      </c>
      <c r="C44" s="12" t="s">
        <v>306</v>
      </c>
      <c r="D44" s="12" t="s">
        <v>360</v>
      </c>
      <c r="E44" s="12" t="s">
        <v>96</v>
      </c>
      <c r="F44" s="26">
        <v>5000000</v>
      </c>
      <c r="G44" s="34">
        <v>5000000</v>
      </c>
      <c r="H44" s="24">
        <f t="shared" si="0"/>
        <v>100</v>
      </c>
      <c r="I44" s="1"/>
      <c r="J44" s="1"/>
    </row>
    <row r="45" spans="1:13" ht="37.5" x14ac:dyDescent="0.3">
      <c r="A45" s="25" t="s">
        <v>1137</v>
      </c>
      <c r="B45" s="12" t="s">
        <v>114</v>
      </c>
      <c r="C45" s="12" t="s">
        <v>306</v>
      </c>
      <c r="D45" s="12" t="s">
        <v>926</v>
      </c>
      <c r="E45" s="12" t="s">
        <v>96</v>
      </c>
      <c r="F45" s="26">
        <v>5000000</v>
      </c>
      <c r="G45" s="34">
        <v>5000000</v>
      </c>
      <c r="H45" s="24">
        <f t="shared" si="0"/>
        <v>100</v>
      </c>
      <c r="I45" s="1"/>
      <c r="J45" s="1"/>
    </row>
    <row r="46" spans="1:13" ht="18.75" x14ac:dyDescent="0.3">
      <c r="A46" s="25" t="s">
        <v>977</v>
      </c>
      <c r="B46" s="12" t="s">
        <v>114</v>
      </c>
      <c r="C46" s="12" t="s">
        <v>306</v>
      </c>
      <c r="D46" s="12" t="s">
        <v>926</v>
      </c>
      <c r="E46" s="12" t="s">
        <v>126</v>
      </c>
      <c r="F46" s="26">
        <v>5000000</v>
      </c>
      <c r="G46" s="34">
        <v>5000000</v>
      </c>
      <c r="H46" s="24">
        <f t="shared" si="0"/>
        <v>100</v>
      </c>
      <c r="I46" s="1"/>
      <c r="J46" s="1"/>
    </row>
    <row r="47" spans="1:13" ht="37.5" x14ac:dyDescent="0.3">
      <c r="A47" s="21" t="s">
        <v>979</v>
      </c>
      <c r="B47" s="22" t="s">
        <v>141</v>
      </c>
      <c r="C47" s="22" t="s">
        <v>358</v>
      </c>
      <c r="D47" s="22" t="s">
        <v>360</v>
      </c>
      <c r="E47" s="22" t="s">
        <v>317</v>
      </c>
      <c r="F47" s="23">
        <v>177336736.41</v>
      </c>
      <c r="G47" s="23">
        <v>168930948.43000001</v>
      </c>
      <c r="H47" s="27">
        <f t="shared" si="0"/>
        <v>95.259984958465722</v>
      </c>
      <c r="I47" s="1"/>
      <c r="J47" s="1"/>
      <c r="L47" s="45"/>
      <c r="M47" s="45"/>
    </row>
    <row r="48" spans="1:13" ht="18.75" x14ac:dyDescent="0.3">
      <c r="A48" s="25" t="s">
        <v>980</v>
      </c>
      <c r="B48" s="12" t="s">
        <v>141</v>
      </c>
      <c r="C48" s="12" t="s">
        <v>307</v>
      </c>
      <c r="D48" s="12" t="s">
        <v>360</v>
      </c>
      <c r="E48" s="12" t="s">
        <v>317</v>
      </c>
      <c r="F48" s="26">
        <v>20000</v>
      </c>
      <c r="G48" s="26">
        <v>20000</v>
      </c>
      <c r="H48" s="24">
        <f t="shared" si="0"/>
        <v>100</v>
      </c>
      <c r="I48" s="1"/>
      <c r="J48" s="1"/>
    </row>
    <row r="49" spans="1:10" ht="37.5" x14ac:dyDescent="0.3">
      <c r="A49" s="25" t="s">
        <v>981</v>
      </c>
      <c r="B49" s="12" t="s">
        <v>141</v>
      </c>
      <c r="C49" s="12" t="s">
        <v>308</v>
      </c>
      <c r="D49" s="12" t="s">
        <v>360</v>
      </c>
      <c r="E49" s="12" t="s">
        <v>317</v>
      </c>
      <c r="F49" s="26">
        <v>20000</v>
      </c>
      <c r="G49" s="34">
        <v>20000</v>
      </c>
      <c r="H49" s="24">
        <f t="shared" si="0"/>
        <v>100</v>
      </c>
      <c r="I49" s="1"/>
      <c r="J49" s="1"/>
    </row>
    <row r="50" spans="1:10" ht="37.5" x14ac:dyDescent="0.3">
      <c r="A50" s="25" t="s">
        <v>377</v>
      </c>
      <c r="B50" s="12" t="s">
        <v>141</v>
      </c>
      <c r="C50" s="12" t="s">
        <v>308</v>
      </c>
      <c r="D50" s="12" t="s">
        <v>360</v>
      </c>
      <c r="E50" s="12" t="s">
        <v>29</v>
      </c>
      <c r="F50" s="26">
        <v>20000</v>
      </c>
      <c r="G50" s="34">
        <v>20000</v>
      </c>
      <c r="H50" s="24">
        <f t="shared" si="0"/>
        <v>100</v>
      </c>
      <c r="I50" s="1"/>
      <c r="J50" s="1"/>
    </row>
    <row r="51" spans="1:10" ht="18.75" x14ac:dyDescent="0.3">
      <c r="A51" s="25" t="s">
        <v>1138</v>
      </c>
      <c r="B51" s="12" t="s">
        <v>141</v>
      </c>
      <c r="C51" s="12" t="s">
        <v>308</v>
      </c>
      <c r="D51" s="12" t="s">
        <v>873</v>
      </c>
      <c r="E51" s="12" t="s">
        <v>29</v>
      </c>
      <c r="F51" s="26">
        <v>20000</v>
      </c>
      <c r="G51" s="34">
        <v>20000</v>
      </c>
      <c r="H51" s="24">
        <f t="shared" si="0"/>
        <v>100</v>
      </c>
      <c r="I51" s="1"/>
      <c r="J51" s="1"/>
    </row>
    <row r="52" spans="1:10" ht="37.5" x14ac:dyDescent="0.3">
      <c r="A52" s="25" t="s">
        <v>299</v>
      </c>
      <c r="B52" s="12" t="s">
        <v>141</v>
      </c>
      <c r="C52" s="12" t="s">
        <v>308</v>
      </c>
      <c r="D52" s="12" t="s">
        <v>873</v>
      </c>
      <c r="E52" s="12" t="s">
        <v>31</v>
      </c>
      <c r="F52" s="26">
        <v>20000</v>
      </c>
      <c r="G52" s="34">
        <v>20000</v>
      </c>
      <c r="H52" s="24">
        <f t="shared" si="0"/>
        <v>100</v>
      </c>
      <c r="I52" s="1"/>
      <c r="J52" s="1"/>
    </row>
    <row r="53" spans="1:10" ht="18.75" x14ac:dyDescent="0.3">
      <c r="A53" s="25" t="s">
        <v>982</v>
      </c>
      <c r="B53" s="12" t="s">
        <v>141</v>
      </c>
      <c r="C53" s="12" t="s">
        <v>309</v>
      </c>
      <c r="D53" s="12" t="s">
        <v>360</v>
      </c>
      <c r="E53" s="12" t="s">
        <v>317</v>
      </c>
      <c r="F53" s="26">
        <v>45516140.399999999</v>
      </c>
      <c r="G53" s="26">
        <v>44324303.07</v>
      </c>
      <c r="H53" s="24">
        <f t="shared" si="0"/>
        <v>97.381506165667773</v>
      </c>
      <c r="I53" s="1"/>
      <c r="J53" s="1"/>
    </row>
    <row r="54" spans="1:10" ht="18.75" x14ac:dyDescent="0.3">
      <c r="A54" s="25" t="s">
        <v>310</v>
      </c>
      <c r="B54" s="12" t="s">
        <v>141</v>
      </c>
      <c r="C54" s="12" t="s">
        <v>311</v>
      </c>
      <c r="D54" s="12" t="s">
        <v>360</v>
      </c>
      <c r="E54" s="12" t="s">
        <v>317</v>
      </c>
      <c r="F54" s="26">
        <v>45005190.399999999</v>
      </c>
      <c r="G54" s="26">
        <v>43813386.090000004</v>
      </c>
      <c r="H54" s="24">
        <f t="shared" si="0"/>
        <v>97.351851421119648</v>
      </c>
      <c r="I54" s="1"/>
      <c r="J54" s="1"/>
    </row>
    <row r="55" spans="1:10" ht="56.25" x14ac:dyDescent="0.3">
      <c r="A55" s="25" t="s">
        <v>395</v>
      </c>
      <c r="B55" s="12" t="s">
        <v>141</v>
      </c>
      <c r="C55" s="12" t="s">
        <v>311</v>
      </c>
      <c r="D55" s="12" t="s">
        <v>360</v>
      </c>
      <c r="E55" s="12" t="s">
        <v>57</v>
      </c>
      <c r="F55" s="26">
        <v>45005190.399999999</v>
      </c>
      <c r="G55" s="34">
        <v>43813386.090000004</v>
      </c>
      <c r="H55" s="24">
        <f t="shared" si="0"/>
        <v>97.351851421119648</v>
      </c>
      <c r="I55" s="1"/>
      <c r="J55" s="1"/>
    </row>
    <row r="56" spans="1:10" ht="18.75" x14ac:dyDescent="0.3">
      <c r="A56" s="25" t="s">
        <v>1139</v>
      </c>
      <c r="B56" s="12" t="s">
        <v>141</v>
      </c>
      <c r="C56" s="12" t="s">
        <v>311</v>
      </c>
      <c r="D56" s="12" t="s">
        <v>901</v>
      </c>
      <c r="E56" s="12" t="s">
        <v>57</v>
      </c>
      <c r="F56" s="26">
        <v>45005190.399999999</v>
      </c>
      <c r="G56" s="34">
        <v>43813386.090000004</v>
      </c>
      <c r="H56" s="24">
        <f t="shared" si="0"/>
        <v>97.351851421119648</v>
      </c>
      <c r="I56" s="1"/>
      <c r="J56" s="1"/>
    </row>
    <row r="57" spans="1:10" ht="18.75" x14ac:dyDescent="0.3">
      <c r="A57" s="25" t="s">
        <v>312</v>
      </c>
      <c r="B57" s="12" t="s">
        <v>141</v>
      </c>
      <c r="C57" s="12" t="s">
        <v>311</v>
      </c>
      <c r="D57" s="12" t="s">
        <v>901</v>
      </c>
      <c r="E57" s="12" t="s">
        <v>59</v>
      </c>
      <c r="F57" s="26">
        <v>45005190.399999999</v>
      </c>
      <c r="G57" s="34">
        <v>43813386.090000004</v>
      </c>
      <c r="H57" s="24">
        <f t="shared" si="0"/>
        <v>97.351851421119648</v>
      </c>
      <c r="I57" s="1"/>
      <c r="J57" s="1"/>
    </row>
    <row r="58" spans="1:10" ht="18.75" x14ac:dyDescent="0.3">
      <c r="A58" s="25" t="s">
        <v>983</v>
      </c>
      <c r="B58" s="12" t="s">
        <v>141</v>
      </c>
      <c r="C58" s="12" t="s">
        <v>313</v>
      </c>
      <c r="D58" s="12" t="s">
        <v>360</v>
      </c>
      <c r="E58" s="12" t="s">
        <v>317</v>
      </c>
      <c r="F58" s="26">
        <v>239150</v>
      </c>
      <c r="G58" s="34">
        <v>239116.98</v>
      </c>
      <c r="H58" s="24">
        <f t="shared" si="0"/>
        <v>99.986192766046429</v>
      </c>
      <c r="I58" s="1"/>
      <c r="J58" s="1"/>
    </row>
    <row r="59" spans="1:10" ht="37.5" x14ac:dyDescent="0.3">
      <c r="A59" s="25" t="s">
        <v>377</v>
      </c>
      <c r="B59" s="12" t="s">
        <v>141</v>
      </c>
      <c r="C59" s="12" t="s">
        <v>313</v>
      </c>
      <c r="D59" s="12" t="s">
        <v>360</v>
      </c>
      <c r="E59" s="12" t="s">
        <v>29</v>
      </c>
      <c r="F59" s="26">
        <v>119650</v>
      </c>
      <c r="G59" s="34">
        <v>119616.98</v>
      </c>
      <c r="H59" s="24">
        <f t="shared" si="0"/>
        <v>99.972402841621388</v>
      </c>
      <c r="I59" s="1"/>
      <c r="J59" s="1"/>
    </row>
    <row r="60" spans="1:10" ht="37.5" x14ac:dyDescent="0.3">
      <c r="A60" s="25" t="s">
        <v>1140</v>
      </c>
      <c r="B60" s="12" t="s">
        <v>141</v>
      </c>
      <c r="C60" s="12" t="s">
        <v>313</v>
      </c>
      <c r="D60" s="12" t="s">
        <v>1096</v>
      </c>
      <c r="E60" s="12" t="s">
        <v>29</v>
      </c>
      <c r="F60" s="26">
        <v>119650</v>
      </c>
      <c r="G60" s="34">
        <v>119616.98</v>
      </c>
      <c r="H60" s="24">
        <f t="shared" si="0"/>
        <v>99.972402841621388</v>
      </c>
      <c r="I60" s="1"/>
      <c r="J60" s="1"/>
    </row>
    <row r="61" spans="1:10" ht="37.5" x14ac:dyDescent="0.3">
      <c r="A61" s="25" t="s">
        <v>299</v>
      </c>
      <c r="B61" s="12" t="s">
        <v>141</v>
      </c>
      <c r="C61" s="12" t="s">
        <v>313</v>
      </c>
      <c r="D61" s="12" t="s">
        <v>1096</v>
      </c>
      <c r="E61" s="12" t="s">
        <v>31</v>
      </c>
      <c r="F61" s="26">
        <v>119650</v>
      </c>
      <c r="G61" s="26">
        <v>119616.98</v>
      </c>
      <c r="H61" s="24">
        <f t="shared" si="0"/>
        <v>99.972402841621388</v>
      </c>
      <c r="I61" s="1"/>
      <c r="J61" s="1"/>
    </row>
    <row r="62" spans="1:10" ht="37.5" x14ac:dyDescent="0.3">
      <c r="A62" s="25" t="s">
        <v>387</v>
      </c>
      <c r="B62" s="12" t="s">
        <v>141</v>
      </c>
      <c r="C62" s="12" t="s">
        <v>313</v>
      </c>
      <c r="D62" s="12" t="s">
        <v>360</v>
      </c>
      <c r="E62" s="12" t="s">
        <v>69</v>
      </c>
      <c r="F62" s="26">
        <v>94500</v>
      </c>
      <c r="G62" s="34">
        <v>94500</v>
      </c>
      <c r="H62" s="24">
        <f t="shared" si="0"/>
        <v>100</v>
      </c>
      <c r="I62" s="1"/>
      <c r="J62" s="1"/>
    </row>
    <row r="63" spans="1:10" ht="18.75" x14ac:dyDescent="0.3">
      <c r="A63" s="25" t="s">
        <v>461</v>
      </c>
      <c r="B63" s="12" t="s">
        <v>141</v>
      </c>
      <c r="C63" s="12" t="s">
        <v>313</v>
      </c>
      <c r="D63" s="12" t="s">
        <v>1097</v>
      </c>
      <c r="E63" s="12" t="s">
        <v>69</v>
      </c>
      <c r="F63" s="26">
        <v>94500</v>
      </c>
      <c r="G63" s="34">
        <v>94500</v>
      </c>
      <c r="H63" s="24">
        <f t="shared" si="0"/>
        <v>100</v>
      </c>
      <c r="I63" s="1"/>
      <c r="J63" s="1"/>
    </row>
    <row r="64" spans="1:10" ht="18.75" x14ac:dyDescent="0.3">
      <c r="A64" s="25" t="s">
        <v>984</v>
      </c>
      <c r="B64" s="12" t="s">
        <v>141</v>
      </c>
      <c r="C64" s="12" t="s">
        <v>313</v>
      </c>
      <c r="D64" s="12" t="s">
        <v>1097</v>
      </c>
      <c r="E64" s="12" t="s">
        <v>164</v>
      </c>
      <c r="F64" s="26">
        <v>94500</v>
      </c>
      <c r="G64" s="34">
        <v>94500</v>
      </c>
      <c r="H64" s="24">
        <f t="shared" si="0"/>
        <v>100</v>
      </c>
      <c r="I64" s="1"/>
      <c r="J64" s="1"/>
    </row>
    <row r="65" spans="1:10" ht="56.25" x14ac:dyDescent="0.3">
      <c r="A65" s="25" t="s">
        <v>395</v>
      </c>
      <c r="B65" s="12" t="s">
        <v>141</v>
      </c>
      <c r="C65" s="12" t="s">
        <v>313</v>
      </c>
      <c r="D65" s="12" t="s">
        <v>360</v>
      </c>
      <c r="E65" s="12" t="s">
        <v>57</v>
      </c>
      <c r="F65" s="26">
        <v>25000</v>
      </c>
      <c r="G65" s="34">
        <v>25000</v>
      </c>
      <c r="H65" s="24">
        <f t="shared" si="0"/>
        <v>100</v>
      </c>
      <c r="I65" s="1"/>
      <c r="J65" s="1"/>
    </row>
    <row r="66" spans="1:10" ht="18.75" x14ac:dyDescent="0.3">
      <c r="A66" s="25" t="s">
        <v>461</v>
      </c>
      <c r="B66" s="12" t="s">
        <v>141</v>
      </c>
      <c r="C66" s="12" t="s">
        <v>313</v>
      </c>
      <c r="D66" s="12" t="s">
        <v>1097</v>
      </c>
      <c r="E66" s="12" t="s">
        <v>57</v>
      </c>
      <c r="F66" s="26">
        <v>25000</v>
      </c>
      <c r="G66" s="34">
        <v>25000</v>
      </c>
      <c r="H66" s="24">
        <f t="shared" si="0"/>
        <v>100</v>
      </c>
      <c r="I66" s="1"/>
      <c r="J66" s="1"/>
    </row>
    <row r="67" spans="1:10" ht="18.75" x14ac:dyDescent="0.3">
      <c r="A67" s="25" t="s">
        <v>312</v>
      </c>
      <c r="B67" s="12" t="s">
        <v>141</v>
      </c>
      <c r="C67" s="12" t="s">
        <v>313</v>
      </c>
      <c r="D67" s="12" t="s">
        <v>1097</v>
      </c>
      <c r="E67" s="12" t="s">
        <v>59</v>
      </c>
      <c r="F67" s="26">
        <v>25000</v>
      </c>
      <c r="G67" s="34">
        <v>25000</v>
      </c>
      <c r="H67" s="24">
        <f t="shared" si="0"/>
        <v>100</v>
      </c>
      <c r="I67" s="1"/>
      <c r="J67" s="1"/>
    </row>
    <row r="68" spans="1:10" ht="18.75" x14ac:dyDescent="0.3">
      <c r="A68" s="25" t="s">
        <v>985</v>
      </c>
      <c r="B68" s="12" t="s">
        <v>141</v>
      </c>
      <c r="C68" s="12" t="s">
        <v>314</v>
      </c>
      <c r="D68" s="12" t="s">
        <v>360</v>
      </c>
      <c r="E68" s="12" t="s">
        <v>317</v>
      </c>
      <c r="F68" s="26">
        <v>271800</v>
      </c>
      <c r="G68" s="34">
        <v>271800</v>
      </c>
      <c r="H68" s="24">
        <f t="shared" si="0"/>
        <v>100</v>
      </c>
      <c r="I68" s="1"/>
      <c r="J68" s="1"/>
    </row>
    <row r="69" spans="1:10" ht="37.5" x14ac:dyDescent="0.3">
      <c r="A69" s="25" t="s">
        <v>387</v>
      </c>
      <c r="B69" s="12" t="s">
        <v>141</v>
      </c>
      <c r="C69" s="12" t="s">
        <v>314</v>
      </c>
      <c r="D69" s="12" t="s">
        <v>360</v>
      </c>
      <c r="E69" s="12" t="s">
        <v>69</v>
      </c>
      <c r="F69" s="26">
        <v>271800</v>
      </c>
      <c r="G69" s="34">
        <v>271800</v>
      </c>
      <c r="H69" s="24">
        <f t="shared" si="0"/>
        <v>100</v>
      </c>
      <c r="I69" s="1"/>
      <c r="J69" s="1"/>
    </row>
    <row r="70" spans="1:10" ht="150" x14ac:dyDescent="0.3">
      <c r="A70" s="25" t="s">
        <v>1141</v>
      </c>
      <c r="B70" s="12" t="s">
        <v>141</v>
      </c>
      <c r="C70" s="12" t="s">
        <v>314</v>
      </c>
      <c r="D70" s="12" t="s">
        <v>1101</v>
      </c>
      <c r="E70" s="12" t="s">
        <v>69</v>
      </c>
      <c r="F70" s="26">
        <v>271800</v>
      </c>
      <c r="G70" s="26">
        <v>271800</v>
      </c>
      <c r="H70" s="24">
        <f t="shared" si="0"/>
        <v>100</v>
      </c>
      <c r="I70" s="1"/>
      <c r="J70" s="1"/>
    </row>
    <row r="71" spans="1:10" ht="37.5" x14ac:dyDescent="0.3">
      <c r="A71" s="25" t="s">
        <v>986</v>
      </c>
      <c r="B71" s="12" t="s">
        <v>141</v>
      </c>
      <c r="C71" s="12" t="s">
        <v>314</v>
      </c>
      <c r="D71" s="12" t="s">
        <v>1101</v>
      </c>
      <c r="E71" s="12" t="s">
        <v>70</v>
      </c>
      <c r="F71" s="26">
        <v>271800</v>
      </c>
      <c r="G71" s="34">
        <v>271800</v>
      </c>
      <c r="H71" s="24">
        <f t="shared" si="0"/>
        <v>100</v>
      </c>
      <c r="I71" s="1"/>
      <c r="J71" s="1"/>
    </row>
    <row r="72" spans="1:10" ht="18.75" x14ac:dyDescent="0.3">
      <c r="A72" s="25" t="s">
        <v>987</v>
      </c>
      <c r="B72" s="12" t="s">
        <v>141</v>
      </c>
      <c r="C72" s="12" t="s">
        <v>315</v>
      </c>
      <c r="D72" s="12" t="s">
        <v>360</v>
      </c>
      <c r="E72" s="12" t="s">
        <v>317</v>
      </c>
      <c r="F72" s="26">
        <v>96032580.180000007</v>
      </c>
      <c r="G72" s="34">
        <v>92846514.730000004</v>
      </c>
      <c r="H72" s="24">
        <f t="shared" si="0"/>
        <v>96.68230777093757</v>
      </c>
      <c r="I72" s="1"/>
      <c r="J72" s="1"/>
    </row>
    <row r="73" spans="1:10" ht="18.75" x14ac:dyDescent="0.3">
      <c r="A73" s="25" t="s">
        <v>988</v>
      </c>
      <c r="B73" s="12" t="s">
        <v>141</v>
      </c>
      <c r="C73" s="12" t="s">
        <v>316</v>
      </c>
      <c r="D73" s="12" t="s">
        <v>360</v>
      </c>
      <c r="E73" s="12" t="s">
        <v>317</v>
      </c>
      <c r="F73" s="26">
        <v>85234384.939999998</v>
      </c>
      <c r="G73" s="34">
        <v>82268351.430000007</v>
      </c>
      <c r="H73" s="24">
        <f t="shared" si="0"/>
        <v>96.520144408752515</v>
      </c>
      <c r="I73" s="1"/>
      <c r="J73" s="1"/>
    </row>
    <row r="74" spans="1:10" ht="93.75" x14ac:dyDescent="0.3">
      <c r="A74" s="25" t="s">
        <v>374</v>
      </c>
      <c r="B74" s="12" t="s">
        <v>141</v>
      </c>
      <c r="C74" s="12" t="s">
        <v>316</v>
      </c>
      <c r="D74" s="12" t="s">
        <v>360</v>
      </c>
      <c r="E74" s="12" t="s">
        <v>23</v>
      </c>
      <c r="F74" s="26">
        <v>1884094.45</v>
      </c>
      <c r="G74" s="26">
        <v>1842174.73</v>
      </c>
      <c r="H74" s="24">
        <f t="shared" si="0"/>
        <v>97.775073325012983</v>
      </c>
      <c r="I74" s="1"/>
      <c r="J74" s="1"/>
    </row>
    <row r="75" spans="1:10" ht="56.25" x14ac:dyDescent="0.3">
      <c r="A75" s="25" t="s">
        <v>1142</v>
      </c>
      <c r="B75" s="12" t="s">
        <v>141</v>
      </c>
      <c r="C75" s="12" t="s">
        <v>316</v>
      </c>
      <c r="D75" s="12" t="s">
        <v>913</v>
      </c>
      <c r="E75" s="12" t="s">
        <v>23</v>
      </c>
      <c r="F75" s="26">
        <v>1884094.45</v>
      </c>
      <c r="G75" s="26">
        <v>1842174.73</v>
      </c>
      <c r="H75" s="24">
        <f t="shared" si="0"/>
        <v>97.775073325012983</v>
      </c>
      <c r="I75" s="1"/>
      <c r="J75" s="1"/>
    </row>
    <row r="76" spans="1:10" ht="37.5" x14ac:dyDescent="0.3">
      <c r="A76" s="25" t="s">
        <v>989</v>
      </c>
      <c r="B76" s="12" t="s">
        <v>141</v>
      </c>
      <c r="C76" s="12" t="s">
        <v>316</v>
      </c>
      <c r="D76" s="12" t="s">
        <v>913</v>
      </c>
      <c r="E76" s="12" t="s">
        <v>41</v>
      </c>
      <c r="F76" s="26">
        <v>1884094.45</v>
      </c>
      <c r="G76" s="34">
        <v>1842174.73</v>
      </c>
      <c r="H76" s="24">
        <f t="shared" si="0"/>
        <v>97.775073325012983</v>
      </c>
      <c r="I76" s="1"/>
      <c r="J76" s="1"/>
    </row>
    <row r="77" spans="1:10" ht="37.5" x14ac:dyDescent="0.3">
      <c r="A77" s="25" t="s">
        <v>377</v>
      </c>
      <c r="B77" s="12" t="s">
        <v>141</v>
      </c>
      <c r="C77" s="12" t="s">
        <v>316</v>
      </c>
      <c r="D77" s="12" t="s">
        <v>360</v>
      </c>
      <c r="E77" s="12" t="s">
        <v>29</v>
      </c>
      <c r="F77" s="26">
        <v>3769359</v>
      </c>
      <c r="G77" s="34">
        <v>3487205.11</v>
      </c>
      <c r="H77" s="24">
        <f t="shared" si="0"/>
        <v>92.514539209451783</v>
      </c>
      <c r="I77" s="1"/>
      <c r="J77" s="1"/>
    </row>
    <row r="78" spans="1:10" ht="18.75" x14ac:dyDescent="0.3">
      <c r="A78" s="25" t="s">
        <v>1143</v>
      </c>
      <c r="B78" s="12" t="s">
        <v>141</v>
      </c>
      <c r="C78" s="12" t="s">
        <v>316</v>
      </c>
      <c r="D78" s="12" t="s">
        <v>1107</v>
      </c>
      <c r="E78" s="12" t="s">
        <v>29</v>
      </c>
      <c r="F78" s="26">
        <v>3651424</v>
      </c>
      <c r="G78" s="34">
        <v>3390671.2</v>
      </c>
      <c r="H78" s="24">
        <f t="shared" si="0"/>
        <v>92.858873688730753</v>
      </c>
      <c r="I78" s="1"/>
      <c r="J78" s="1"/>
    </row>
    <row r="79" spans="1:10" ht="37.5" x14ac:dyDescent="0.3">
      <c r="A79" s="25" t="s">
        <v>299</v>
      </c>
      <c r="B79" s="12" t="s">
        <v>141</v>
      </c>
      <c r="C79" s="12" t="s">
        <v>316</v>
      </c>
      <c r="D79" s="12" t="s">
        <v>1107</v>
      </c>
      <c r="E79" s="12" t="s">
        <v>31</v>
      </c>
      <c r="F79" s="26">
        <v>3651424</v>
      </c>
      <c r="G79" s="34">
        <v>3390671.2</v>
      </c>
      <c r="H79" s="24">
        <f t="shared" ref="H79:H145" si="1">G79/F79*100</f>
        <v>92.858873688730753</v>
      </c>
      <c r="I79" s="1"/>
      <c r="J79" s="1"/>
    </row>
    <row r="80" spans="1:10" ht="56.25" x14ac:dyDescent="0.3">
      <c r="A80" s="25" t="s">
        <v>1142</v>
      </c>
      <c r="B80" s="12" t="s">
        <v>141</v>
      </c>
      <c r="C80" s="12" t="s">
        <v>316</v>
      </c>
      <c r="D80" s="12" t="s">
        <v>913</v>
      </c>
      <c r="E80" s="12" t="s">
        <v>29</v>
      </c>
      <c r="F80" s="26">
        <v>117935</v>
      </c>
      <c r="G80" s="34">
        <v>96533.91</v>
      </c>
      <c r="H80" s="24">
        <f t="shared" si="1"/>
        <v>81.853487090346377</v>
      </c>
      <c r="I80" s="1"/>
      <c r="J80" s="1"/>
    </row>
    <row r="81" spans="1:10" ht="37.5" x14ac:dyDescent="0.3">
      <c r="A81" s="25" t="s">
        <v>299</v>
      </c>
      <c r="B81" s="12" t="s">
        <v>141</v>
      </c>
      <c r="C81" s="12" t="s">
        <v>316</v>
      </c>
      <c r="D81" s="12" t="s">
        <v>913</v>
      </c>
      <c r="E81" s="12" t="s">
        <v>31</v>
      </c>
      <c r="F81" s="26">
        <v>117935</v>
      </c>
      <c r="G81" s="34">
        <v>96533.91</v>
      </c>
      <c r="H81" s="24">
        <f t="shared" si="1"/>
        <v>81.853487090346377</v>
      </c>
      <c r="I81" s="1"/>
      <c r="J81" s="1"/>
    </row>
    <row r="82" spans="1:10" ht="56.25" x14ac:dyDescent="0.3">
      <c r="A82" s="25" t="s">
        <v>395</v>
      </c>
      <c r="B82" s="12" t="s">
        <v>141</v>
      </c>
      <c r="C82" s="12" t="s">
        <v>316</v>
      </c>
      <c r="D82" s="12" t="s">
        <v>360</v>
      </c>
      <c r="E82" s="12" t="s">
        <v>57</v>
      </c>
      <c r="F82" s="26">
        <v>79580931.489999995</v>
      </c>
      <c r="G82" s="34">
        <v>76938971.590000004</v>
      </c>
      <c r="H82" s="24">
        <f t="shared" si="1"/>
        <v>96.68015961797083</v>
      </c>
      <c r="I82" s="1"/>
      <c r="J82" s="1"/>
    </row>
    <row r="83" spans="1:10" ht="37.5" x14ac:dyDescent="0.3">
      <c r="A83" s="25" t="s">
        <v>1144</v>
      </c>
      <c r="B83" s="12" t="s">
        <v>141</v>
      </c>
      <c r="C83" s="12" t="s">
        <v>316</v>
      </c>
      <c r="D83" s="12" t="s">
        <v>912</v>
      </c>
      <c r="E83" s="12" t="s">
        <v>57</v>
      </c>
      <c r="F83" s="26">
        <v>161186.87</v>
      </c>
      <c r="G83" s="34">
        <v>161186.87</v>
      </c>
      <c r="H83" s="24">
        <f t="shared" si="1"/>
        <v>100</v>
      </c>
      <c r="I83" s="1"/>
      <c r="J83" s="1"/>
    </row>
    <row r="84" spans="1:10" ht="18.75" x14ac:dyDescent="0.3">
      <c r="A84" s="25" t="s">
        <v>312</v>
      </c>
      <c r="B84" s="12" t="s">
        <v>141</v>
      </c>
      <c r="C84" s="12" t="s">
        <v>316</v>
      </c>
      <c r="D84" s="12" t="s">
        <v>912</v>
      </c>
      <c r="E84" s="12" t="s">
        <v>59</v>
      </c>
      <c r="F84" s="26">
        <v>161186.87</v>
      </c>
      <c r="G84" s="34">
        <v>161186.87</v>
      </c>
      <c r="H84" s="24">
        <f t="shared" si="1"/>
        <v>100</v>
      </c>
      <c r="I84" s="1"/>
      <c r="J84" s="1"/>
    </row>
    <row r="85" spans="1:10" ht="18.75" x14ac:dyDescent="0.3">
      <c r="A85" s="25" t="s">
        <v>1145</v>
      </c>
      <c r="B85" s="12" t="s">
        <v>141</v>
      </c>
      <c r="C85" s="12" t="s">
        <v>316</v>
      </c>
      <c r="D85" s="12" t="s">
        <v>1102</v>
      </c>
      <c r="E85" s="12" t="s">
        <v>57</v>
      </c>
      <c r="F85" s="26">
        <v>15626560</v>
      </c>
      <c r="G85" s="34">
        <v>14980783.460000001</v>
      </c>
      <c r="H85" s="24">
        <f t="shared" si="1"/>
        <v>95.867442738516999</v>
      </c>
      <c r="I85" s="1"/>
      <c r="J85" s="1"/>
    </row>
    <row r="86" spans="1:10" ht="18.75" x14ac:dyDescent="0.3">
      <c r="A86" s="25" t="s">
        <v>312</v>
      </c>
      <c r="B86" s="12" t="s">
        <v>141</v>
      </c>
      <c r="C86" s="12" t="s">
        <v>316</v>
      </c>
      <c r="D86" s="12" t="s">
        <v>1102</v>
      </c>
      <c r="E86" s="12" t="s">
        <v>59</v>
      </c>
      <c r="F86" s="26">
        <v>15626560</v>
      </c>
      <c r="G86" s="34">
        <v>14980783.460000001</v>
      </c>
      <c r="H86" s="24">
        <f t="shared" si="1"/>
        <v>95.867442738516999</v>
      </c>
      <c r="I86" s="1"/>
      <c r="J86" s="1"/>
    </row>
    <row r="87" spans="1:10" ht="37.5" x14ac:dyDescent="0.3">
      <c r="A87" s="25" t="s">
        <v>1144</v>
      </c>
      <c r="B87" s="12" t="s">
        <v>141</v>
      </c>
      <c r="C87" s="12" t="s">
        <v>316</v>
      </c>
      <c r="D87" s="12" t="s">
        <v>1103</v>
      </c>
      <c r="E87" s="12" t="s">
        <v>57</v>
      </c>
      <c r="F87" s="26">
        <v>181081.32</v>
      </c>
      <c r="G87" s="34">
        <v>181081.32</v>
      </c>
      <c r="H87" s="24">
        <f t="shared" si="1"/>
        <v>100</v>
      </c>
      <c r="I87" s="1"/>
      <c r="J87" s="1"/>
    </row>
    <row r="88" spans="1:10" ht="18.75" x14ac:dyDescent="0.3">
      <c r="A88" s="25" t="s">
        <v>312</v>
      </c>
      <c r="B88" s="12" t="s">
        <v>141</v>
      </c>
      <c r="C88" s="12" t="s">
        <v>316</v>
      </c>
      <c r="D88" s="12" t="s">
        <v>1103</v>
      </c>
      <c r="E88" s="12" t="s">
        <v>59</v>
      </c>
      <c r="F88" s="26">
        <v>181081.32</v>
      </c>
      <c r="G88" s="34">
        <v>181081.32</v>
      </c>
      <c r="H88" s="24">
        <f t="shared" si="1"/>
        <v>100</v>
      </c>
      <c r="I88" s="1"/>
      <c r="J88" s="1"/>
    </row>
    <row r="89" spans="1:10" ht="18.75" x14ac:dyDescent="0.3">
      <c r="A89" s="25" t="s">
        <v>1146</v>
      </c>
      <c r="B89" s="12" t="s">
        <v>141</v>
      </c>
      <c r="C89" s="12" t="s">
        <v>316</v>
      </c>
      <c r="D89" s="12" t="s">
        <v>1104</v>
      </c>
      <c r="E89" s="12" t="s">
        <v>57</v>
      </c>
      <c r="F89" s="26">
        <v>3879643</v>
      </c>
      <c r="G89" s="34">
        <v>3777368.7</v>
      </c>
      <c r="H89" s="24">
        <f t="shared" si="1"/>
        <v>97.363821877425323</v>
      </c>
      <c r="I89" s="1"/>
      <c r="J89" s="1"/>
    </row>
    <row r="90" spans="1:10" ht="18.75" x14ac:dyDescent="0.3">
      <c r="A90" s="25" t="s">
        <v>312</v>
      </c>
      <c r="B90" s="12" t="s">
        <v>141</v>
      </c>
      <c r="C90" s="12" t="s">
        <v>316</v>
      </c>
      <c r="D90" s="12" t="s">
        <v>1104</v>
      </c>
      <c r="E90" s="12" t="s">
        <v>59</v>
      </c>
      <c r="F90" s="26">
        <v>3879643</v>
      </c>
      <c r="G90" s="34">
        <v>3777368.7</v>
      </c>
      <c r="H90" s="24">
        <f t="shared" si="1"/>
        <v>97.363821877425323</v>
      </c>
      <c r="I90" s="1"/>
      <c r="J90" s="1"/>
    </row>
    <row r="91" spans="1:10" ht="37.5" x14ac:dyDescent="0.3">
      <c r="A91" s="25" t="s">
        <v>1147</v>
      </c>
      <c r="B91" s="12" t="s">
        <v>141</v>
      </c>
      <c r="C91" s="12" t="s">
        <v>316</v>
      </c>
      <c r="D91" s="12" t="s">
        <v>1105</v>
      </c>
      <c r="E91" s="12" t="s">
        <v>57</v>
      </c>
      <c r="F91" s="26">
        <v>25526819.170000002</v>
      </c>
      <c r="G91" s="34">
        <v>24722569.449999999</v>
      </c>
      <c r="H91" s="24">
        <f t="shared" si="1"/>
        <v>96.849393123976895</v>
      </c>
      <c r="I91" s="1"/>
      <c r="J91" s="1"/>
    </row>
    <row r="92" spans="1:10" ht="18.75" x14ac:dyDescent="0.3">
      <c r="A92" s="25" t="s">
        <v>312</v>
      </c>
      <c r="B92" s="12" t="s">
        <v>141</v>
      </c>
      <c r="C92" s="12" t="s">
        <v>316</v>
      </c>
      <c r="D92" s="12" t="s">
        <v>1105</v>
      </c>
      <c r="E92" s="12" t="s">
        <v>59</v>
      </c>
      <c r="F92" s="26">
        <v>25526819.170000002</v>
      </c>
      <c r="G92" s="34">
        <v>24722569.449999999</v>
      </c>
      <c r="H92" s="24">
        <f t="shared" si="1"/>
        <v>96.849393123976895</v>
      </c>
      <c r="I92" s="1"/>
      <c r="J92" s="1"/>
    </row>
    <row r="93" spans="1:10" ht="112.5" x14ac:dyDescent="0.3">
      <c r="A93" s="25" t="s">
        <v>1148</v>
      </c>
      <c r="B93" s="12" t="s">
        <v>141</v>
      </c>
      <c r="C93" s="12" t="s">
        <v>316</v>
      </c>
      <c r="D93" s="12" t="s">
        <v>1106</v>
      </c>
      <c r="E93" s="12" t="s">
        <v>57</v>
      </c>
      <c r="F93" s="26">
        <v>34155396.130000003</v>
      </c>
      <c r="G93" s="34">
        <v>33065736.789999999</v>
      </c>
      <c r="H93" s="24">
        <f t="shared" si="1"/>
        <v>96.809700769235363</v>
      </c>
      <c r="I93" s="1"/>
      <c r="J93" s="1"/>
    </row>
    <row r="94" spans="1:10" ht="18.75" x14ac:dyDescent="0.3">
      <c r="A94" s="25" t="s">
        <v>312</v>
      </c>
      <c r="B94" s="12" t="s">
        <v>141</v>
      </c>
      <c r="C94" s="12" t="s">
        <v>316</v>
      </c>
      <c r="D94" s="12" t="s">
        <v>1106</v>
      </c>
      <c r="E94" s="12" t="s">
        <v>59</v>
      </c>
      <c r="F94" s="26">
        <v>34155396.130000003</v>
      </c>
      <c r="G94" s="34">
        <v>33065736.789999999</v>
      </c>
      <c r="H94" s="24">
        <f t="shared" si="1"/>
        <v>96.809700769235363</v>
      </c>
      <c r="I94" s="1"/>
      <c r="J94" s="1"/>
    </row>
    <row r="95" spans="1:10" ht="18.75" x14ac:dyDescent="0.3">
      <c r="A95" s="25" t="s">
        <v>1143</v>
      </c>
      <c r="B95" s="12" t="s">
        <v>141</v>
      </c>
      <c r="C95" s="12" t="s">
        <v>316</v>
      </c>
      <c r="D95" s="12" t="s">
        <v>1107</v>
      </c>
      <c r="E95" s="12" t="s">
        <v>57</v>
      </c>
      <c r="F95" s="26">
        <v>50245</v>
      </c>
      <c r="G95" s="34">
        <v>50245</v>
      </c>
      <c r="H95" s="24">
        <f t="shared" si="1"/>
        <v>100</v>
      </c>
      <c r="I95" s="1"/>
      <c r="J95" s="1"/>
    </row>
    <row r="96" spans="1:10" ht="18.75" x14ac:dyDescent="0.3">
      <c r="A96" s="25" t="s">
        <v>312</v>
      </c>
      <c r="B96" s="12" t="s">
        <v>141</v>
      </c>
      <c r="C96" s="12" t="s">
        <v>316</v>
      </c>
      <c r="D96" s="12" t="s">
        <v>1107</v>
      </c>
      <c r="E96" s="12" t="s">
        <v>59</v>
      </c>
      <c r="F96" s="26">
        <v>50245</v>
      </c>
      <c r="G96" s="34">
        <v>50245</v>
      </c>
      <c r="H96" s="24">
        <f t="shared" si="1"/>
        <v>100</v>
      </c>
      <c r="I96" s="1"/>
      <c r="J96" s="1"/>
    </row>
    <row r="97" spans="1:11" ht="37.5" x14ac:dyDescent="0.3">
      <c r="A97" s="25" t="s">
        <v>990</v>
      </c>
      <c r="B97" s="12" t="s">
        <v>141</v>
      </c>
      <c r="C97" s="12" t="s">
        <v>318</v>
      </c>
      <c r="D97" s="12" t="s">
        <v>360</v>
      </c>
      <c r="E97" s="12" t="s">
        <v>317</v>
      </c>
      <c r="F97" s="26">
        <v>10798195.24</v>
      </c>
      <c r="G97" s="34">
        <v>10578163.300000001</v>
      </c>
      <c r="H97" s="24">
        <f t="shared" si="1"/>
        <v>97.962326711921904</v>
      </c>
      <c r="I97" s="1"/>
      <c r="J97" s="1"/>
    </row>
    <row r="98" spans="1:11" ht="93.75" x14ac:dyDescent="0.3">
      <c r="A98" s="25" t="s">
        <v>374</v>
      </c>
      <c r="B98" s="12" t="s">
        <v>141</v>
      </c>
      <c r="C98" s="12" t="s">
        <v>318</v>
      </c>
      <c r="D98" s="12" t="s">
        <v>360</v>
      </c>
      <c r="E98" s="12" t="s">
        <v>23</v>
      </c>
      <c r="F98" s="26">
        <v>9958446.2400000002</v>
      </c>
      <c r="G98" s="34">
        <v>9812336.2899999991</v>
      </c>
      <c r="H98" s="24">
        <f t="shared" si="1"/>
        <v>98.532803747906755</v>
      </c>
      <c r="I98" s="1"/>
      <c r="J98" s="1"/>
    </row>
    <row r="99" spans="1:11" ht="56.25" x14ac:dyDescent="0.3">
      <c r="A99" s="25" t="s">
        <v>1130</v>
      </c>
      <c r="B99" s="12" t="s">
        <v>141</v>
      </c>
      <c r="C99" s="12" t="s">
        <v>318</v>
      </c>
      <c r="D99" s="12" t="s">
        <v>1108</v>
      </c>
      <c r="E99" s="12" t="s">
        <v>23</v>
      </c>
      <c r="F99" s="26">
        <v>2554934</v>
      </c>
      <c r="G99" s="34">
        <v>2500714.21</v>
      </c>
      <c r="H99" s="24">
        <f t="shared" si="1"/>
        <v>97.877839897234125</v>
      </c>
      <c r="I99" s="1"/>
      <c r="J99" s="1"/>
    </row>
    <row r="100" spans="1:11" ht="37.5" x14ac:dyDescent="0.3">
      <c r="A100" s="25" t="s">
        <v>298</v>
      </c>
      <c r="B100" s="12" t="s">
        <v>141</v>
      </c>
      <c r="C100" s="12" t="s">
        <v>318</v>
      </c>
      <c r="D100" s="12" t="s">
        <v>1108</v>
      </c>
      <c r="E100" s="12" t="s">
        <v>25</v>
      </c>
      <c r="F100" s="26">
        <v>2554934</v>
      </c>
      <c r="G100" s="34">
        <v>2500714.21</v>
      </c>
      <c r="H100" s="24">
        <f t="shared" si="1"/>
        <v>97.877839897234125</v>
      </c>
      <c r="I100" s="1"/>
      <c r="J100" s="1"/>
    </row>
    <row r="101" spans="1:11" ht="56.25" x14ac:dyDescent="0.3">
      <c r="A101" s="25" t="s">
        <v>1142</v>
      </c>
      <c r="B101" s="12" t="s">
        <v>141</v>
      </c>
      <c r="C101" s="12" t="s">
        <v>318</v>
      </c>
      <c r="D101" s="12" t="s">
        <v>1109</v>
      </c>
      <c r="E101" s="12" t="s">
        <v>23</v>
      </c>
      <c r="F101" s="26">
        <v>3184115.25</v>
      </c>
      <c r="G101" s="34">
        <v>3127149.36</v>
      </c>
      <c r="H101" s="24">
        <f t="shared" si="1"/>
        <v>98.210935047027576</v>
      </c>
      <c r="I101" s="1"/>
      <c r="J101" s="1"/>
      <c r="K101" s="45"/>
    </row>
    <row r="102" spans="1:11" ht="37.5" x14ac:dyDescent="0.3">
      <c r="A102" s="25" t="s">
        <v>989</v>
      </c>
      <c r="B102" s="12" t="s">
        <v>141</v>
      </c>
      <c r="C102" s="12" t="s">
        <v>318</v>
      </c>
      <c r="D102" s="12" t="s">
        <v>1109</v>
      </c>
      <c r="E102" s="12" t="s">
        <v>41</v>
      </c>
      <c r="F102" s="26">
        <v>3184115.25</v>
      </c>
      <c r="G102" s="34">
        <v>3127149.36</v>
      </c>
      <c r="H102" s="24">
        <f t="shared" si="1"/>
        <v>98.210935047027576</v>
      </c>
      <c r="I102" s="1"/>
      <c r="J102" s="1"/>
    </row>
    <row r="103" spans="1:11" ht="56.25" x14ac:dyDescent="0.3">
      <c r="A103" s="25" t="s">
        <v>1142</v>
      </c>
      <c r="B103" s="12" t="s">
        <v>141</v>
      </c>
      <c r="C103" s="12" t="s">
        <v>318</v>
      </c>
      <c r="D103" s="12" t="s">
        <v>1110</v>
      </c>
      <c r="E103" s="12" t="s">
        <v>23</v>
      </c>
      <c r="F103" s="26">
        <v>4058443.29</v>
      </c>
      <c r="G103" s="34">
        <v>4023519.02</v>
      </c>
      <c r="H103" s="24">
        <f t="shared" si="1"/>
        <v>99.139466354351839</v>
      </c>
      <c r="I103" s="1"/>
      <c r="J103" s="1"/>
    </row>
    <row r="104" spans="1:11" ht="37.5" x14ac:dyDescent="0.3">
      <c r="A104" s="25" t="s">
        <v>989</v>
      </c>
      <c r="B104" s="12" t="s">
        <v>141</v>
      </c>
      <c r="C104" s="12" t="s">
        <v>318</v>
      </c>
      <c r="D104" s="12" t="s">
        <v>1110</v>
      </c>
      <c r="E104" s="12" t="s">
        <v>41</v>
      </c>
      <c r="F104" s="26">
        <v>4058443.29</v>
      </c>
      <c r="G104" s="34">
        <v>4023519.02</v>
      </c>
      <c r="H104" s="24">
        <f t="shared" si="1"/>
        <v>99.139466354351839</v>
      </c>
      <c r="I104" s="1"/>
      <c r="J104" s="1"/>
    </row>
    <row r="105" spans="1:11" ht="131.25" x14ac:dyDescent="0.3">
      <c r="A105" s="25" t="s">
        <v>1131</v>
      </c>
      <c r="B105" s="12" t="s">
        <v>141</v>
      </c>
      <c r="C105" s="12" t="s">
        <v>318</v>
      </c>
      <c r="D105" s="12" t="s">
        <v>960</v>
      </c>
      <c r="E105" s="12" t="s">
        <v>23</v>
      </c>
      <c r="F105" s="26">
        <v>65270.81</v>
      </c>
      <c r="G105" s="34">
        <v>65270.81</v>
      </c>
      <c r="H105" s="24">
        <f t="shared" si="1"/>
        <v>100</v>
      </c>
      <c r="I105" s="1"/>
      <c r="J105" s="1"/>
    </row>
    <row r="106" spans="1:11" ht="37.5" x14ac:dyDescent="0.3">
      <c r="A106" s="25" t="s">
        <v>298</v>
      </c>
      <c r="B106" s="12" t="s">
        <v>141</v>
      </c>
      <c r="C106" s="12" t="s">
        <v>318</v>
      </c>
      <c r="D106" s="12" t="s">
        <v>960</v>
      </c>
      <c r="E106" s="12" t="s">
        <v>25</v>
      </c>
      <c r="F106" s="26">
        <v>65270.81</v>
      </c>
      <c r="G106" s="34">
        <v>65270.81</v>
      </c>
      <c r="H106" s="24">
        <f t="shared" si="1"/>
        <v>100</v>
      </c>
      <c r="I106" s="1"/>
      <c r="J106" s="1"/>
    </row>
    <row r="107" spans="1:11" ht="93.75" x14ac:dyDescent="0.3">
      <c r="A107" s="25" t="s">
        <v>1133</v>
      </c>
      <c r="B107" s="12" t="s">
        <v>141</v>
      </c>
      <c r="C107" s="12" t="s">
        <v>318</v>
      </c>
      <c r="D107" s="12" t="s">
        <v>1069</v>
      </c>
      <c r="E107" s="12" t="s">
        <v>23</v>
      </c>
      <c r="F107" s="26">
        <v>95682.89</v>
      </c>
      <c r="G107" s="34">
        <v>95682.89</v>
      </c>
      <c r="H107" s="24">
        <f t="shared" si="1"/>
        <v>100</v>
      </c>
      <c r="I107" s="1"/>
      <c r="J107" s="1"/>
    </row>
    <row r="108" spans="1:11" ht="37.5" x14ac:dyDescent="0.3">
      <c r="A108" s="25" t="s">
        <v>298</v>
      </c>
      <c r="B108" s="12" t="s">
        <v>141</v>
      </c>
      <c r="C108" s="12" t="s">
        <v>318</v>
      </c>
      <c r="D108" s="12" t="s">
        <v>1069</v>
      </c>
      <c r="E108" s="12" t="s">
        <v>25</v>
      </c>
      <c r="F108" s="26">
        <v>95682.89</v>
      </c>
      <c r="G108" s="34">
        <v>95682.89</v>
      </c>
      <c r="H108" s="24">
        <f t="shared" si="1"/>
        <v>100</v>
      </c>
      <c r="I108" s="1"/>
      <c r="J108" s="1"/>
    </row>
    <row r="109" spans="1:11" ht="37.5" x14ac:dyDescent="0.3">
      <c r="A109" s="25" t="s">
        <v>377</v>
      </c>
      <c r="B109" s="12" t="s">
        <v>141</v>
      </c>
      <c r="C109" s="12" t="s">
        <v>318</v>
      </c>
      <c r="D109" s="12" t="s">
        <v>360</v>
      </c>
      <c r="E109" s="12" t="s">
        <v>29</v>
      </c>
      <c r="F109" s="26">
        <v>593209</v>
      </c>
      <c r="G109" s="34">
        <v>523867.01</v>
      </c>
      <c r="H109" s="24">
        <f t="shared" si="1"/>
        <v>88.310698253060892</v>
      </c>
      <c r="I109" s="1"/>
      <c r="J109" s="1"/>
    </row>
    <row r="110" spans="1:11" ht="56.25" x14ac:dyDescent="0.3">
      <c r="A110" s="25" t="s">
        <v>1142</v>
      </c>
      <c r="B110" s="12" t="s">
        <v>141</v>
      </c>
      <c r="C110" s="12" t="s">
        <v>318</v>
      </c>
      <c r="D110" s="12" t="s">
        <v>1109</v>
      </c>
      <c r="E110" s="12" t="s">
        <v>29</v>
      </c>
      <c r="F110" s="26">
        <v>414684</v>
      </c>
      <c r="G110" s="26">
        <v>357410.05</v>
      </c>
      <c r="H110" s="24">
        <f t="shared" si="1"/>
        <v>86.188531508329234</v>
      </c>
      <c r="I110" s="1"/>
      <c r="J110" s="1"/>
    </row>
    <row r="111" spans="1:11" ht="37.5" x14ac:dyDescent="0.3">
      <c r="A111" s="25" t="s">
        <v>299</v>
      </c>
      <c r="B111" s="12" t="s">
        <v>141</v>
      </c>
      <c r="C111" s="12" t="s">
        <v>318</v>
      </c>
      <c r="D111" s="12" t="s">
        <v>1109</v>
      </c>
      <c r="E111" s="12" t="s">
        <v>31</v>
      </c>
      <c r="F111" s="26">
        <v>414684</v>
      </c>
      <c r="G111" s="34">
        <v>357410.05</v>
      </c>
      <c r="H111" s="24">
        <f t="shared" si="1"/>
        <v>86.188531508329234</v>
      </c>
      <c r="I111" s="1"/>
      <c r="J111" s="1"/>
    </row>
    <row r="112" spans="1:11" ht="56.25" x14ac:dyDescent="0.3">
      <c r="A112" s="25" t="s">
        <v>1142</v>
      </c>
      <c r="B112" s="12" t="s">
        <v>141</v>
      </c>
      <c r="C112" s="12" t="s">
        <v>318</v>
      </c>
      <c r="D112" s="12" t="s">
        <v>1110</v>
      </c>
      <c r="E112" s="12" t="s">
        <v>29</v>
      </c>
      <c r="F112" s="26">
        <v>178525</v>
      </c>
      <c r="G112" s="34">
        <v>166456.95999999999</v>
      </c>
      <c r="H112" s="24">
        <f t="shared" si="1"/>
        <v>93.240140036409457</v>
      </c>
      <c r="I112" s="1"/>
      <c r="J112" s="1"/>
    </row>
    <row r="113" spans="1:10" ht="37.5" x14ac:dyDescent="0.3">
      <c r="A113" s="25" t="s">
        <v>299</v>
      </c>
      <c r="B113" s="12" t="s">
        <v>141</v>
      </c>
      <c r="C113" s="12" t="s">
        <v>318</v>
      </c>
      <c r="D113" s="12" t="s">
        <v>1110</v>
      </c>
      <c r="E113" s="12" t="s">
        <v>31</v>
      </c>
      <c r="F113" s="26">
        <v>178525</v>
      </c>
      <c r="G113" s="34">
        <v>166456.95999999999</v>
      </c>
      <c r="H113" s="24">
        <f t="shared" si="1"/>
        <v>93.240140036409457</v>
      </c>
      <c r="I113" s="1"/>
      <c r="J113" s="1"/>
    </row>
    <row r="114" spans="1:10" ht="37.5" x14ac:dyDescent="0.3">
      <c r="A114" s="25" t="s">
        <v>387</v>
      </c>
      <c r="B114" s="12" t="s">
        <v>141</v>
      </c>
      <c r="C114" s="12" t="s">
        <v>318</v>
      </c>
      <c r="D114" s="12" t="s">
        <v>360</v>
      </c>
      <c r="E114" s="12" t="s">
        <v>69</v>
      </c>
      <c r="F114" s="26">
        <v>100200</v>
      </c>
      <c r="G114" s="34">
        <v>100200</v>
      </c>
      <c r="H114" s="24">
        <f t="shared" si="1"/>
        <v>100</v>
      </c>
      <c r="I114" s="1"/>
      <c r="J114" s="1"/>
    </row>
    <row r="115" spans="1:10" ht="112.5" x14ac:dyDescent="0.3">
      <c r="A115" s="25" t="s">
        <v>1149</v>
      </c>
      <c r="B115" s="12" t="s">
        <v>141</v>
      </c>
      <c r="C115" s="12" t="s">
        <v>318</v>
      </c>
      <c r="D115" s="12" t="s">
        <v>1111</v>
      </c>
      <c r="E115" s="12" t="s">
        <v>69</v>
      </c>
      <c r="F115" s="26">
        <v>100200</v>
      </c>
      <c r="G115" s="34">
        <v>100200</v>
      </c>
      <c r="H115" s="24">
        <f t="shared" si="1"/>
        <v>100</v>
      </c>
      <c r="I115" s="1"/>
      <c r="J115" s="1"/>
    </row>
    <row r="116" spans="1:10" ht="37.5" x14ac:dyDescent="0.3">
      <c r="A116" s="25" t="s">
        <v>986</v>
      </c>
      <c r="B116" s="12" t="s">
        <v>141</v>
      </c>
      <c r="C116" s="12" t="s">
        <v>318</v>
      </c>
      <c r="D116" s="12" t="s">
        <v>1111</v>
      </c>
      <c r="E116" s="12" t="s">
        <v>70</v>
      </c>
      <c r="F116" s="26">
        <v>100200</v>
      </c>
      <c r="G116" s="34">
        <v>100200</v>
      </c>
      <c r="H116" s="24">
        <f t="shared" si="1"/>
        <v>100</v>
      </c>
      <c r="I116" s="1"/>
      <c r="J116" s="1"/>
    </row>
    <row r="117" spans="1:10" ht="56.25" x14ac:dyDescent="0.3">
      <c r="A117" s="25" t="s">
        <v>395</v>
      </c>
      <c r="B117" s="12" t="s">
        <v>141</v>
      </c>
      <c r="C117" s="12" t="s">
        <v>318</v>
      </c>
      <c r="D117" s="12" t="s">
        <v>360</v>
      </c>
      <c r="E117" s="12" t="s">
        <v>57</v>
      </c>
      <c r="F117" s="26">
        <v>140400</v>
      </c>
      <c r="G117" s="34">
        <v>137680</v>
      </c>
      <c r="H117" s="24">
        <f t="shared" si="1"/>
        <v>98.06267806267806</v>
      </c>
      <c r="I117" s="1"/>
      <c r="J117" s="1"/>
    </row>
    <row r="118" spans="1:10" ht="112.5" x14ac:dyDescent="0.3">
      <c r="A118" s="25" t="s">
        <v>1149</v>
      </c>
      <c r="B118" s="12" t="s">
        <v>141</v>
      </c>
      <c r="C118" s="12" t="s">
        <v>318</v>
      </c>
      <c r="D118" s="12" t="s">
        <v>1111</v>
      </c>
      <c r="E118" s="12" t="s">
        <v>57</v>
      </c>
      <c r="F118" s="26">
        <v>140400</v>
      </c>
      <c r="G118" s="34">
        <v>137680</v>
      </c>
      <c r="H118" s="24">
        <f t="shared" si="1"/>
        <v>98.06267806267806</v>
      </c>
      <c r="I118" s="1"/>
      <c r="J118" s="1"/>
    </row>
    <row r="119" spans="1:10" ht="18.75" x14ac:dyDescent="0.3">
      <c r="A119" s="25" t="s">
        <v>312</v>
      </c>
      <c r="B119" s="12" t="s">
        <v>141</v>
      </c>
      <c r="C119" s="12" t="s">
        <v>318</v>
      </c>
      <c r="D119" s="12" t="s">
        <v>1111</v>
      </c>
      <c r="E119" s="12" t="s">
        <v>59</v>
      </c>
      <c r="F119" s="26">
        <v>140400</v>
      </c>
      <c r="G119" s="34">
        <v>137680</v>
      </c>
      <c r="H119" s="24">
        <f t="shared" si="1"/>
        <v>98.06267806267806</v>
      </c>
      <c r="I119" s="1"/>
      <c r="J119" s="1"/>
    </row>
    <row r="120" spans="1:10" ht="18.75" x14ac:dyDescent="0.3">
      <c r="A120" s="25" t="s">
        <v>380</v>
      </c>
      <c r="B120" s="12" t="s">
        <v>141</v>
      </c>
      <c r="C120" s="12" t="s">
        <v>318</v>
      </c>
      <c r="D120" s="12" t="s">
        <v>360</v>
      </c>
      <c r="E120" s="12" t="s">
        <v>33</v>
      </c>
      <c r="F120" s="26">
        <v>5940</v>
      </c>
      <c r="G120" s="34">
        <v>4080</v>
      </c>
      <c r="H120" s="24">
        <f t="shared" si="1"/>
        <v>68.686868686868678</v>
      </c>
      <c r="I120" s="1"/>
      <c r="J120" s="1"/>
    </row>
    <row r="121" spans="1:10" ht="56.25" x14ac:dyDescent="0.3">
      <c r="A121" s="25" t="s">
        <v>1142</v>
      </c>
      <c r="B121" s="12" t="s">
        <v>141</v>
      </c>
      <c r="C121" s="12" t="s">
        <v>318</v>
      </c>
      <c r="D121" s="12" t="s">
        <v>1109</v>
      </c>
      <c r="E121" s="12" t="s">
        <v>33</v>
      </c>
      <c r="F121" s="26">
        <v>5940</v>
      </c>
      <c r="G121" s="34">
        <v>4080</v>
      </c>
      <c r="H121" s="24">
        <f t="shared" si="1"/>
        <v>68.686868686868678</v>
      </c>
      <c r="I121" s="1"/>
      <c r="J121" s="1"/>
    </row>
    <row r="122" spans="1:10" ht="18.75" x14ac:dyDescent="0.3">
      <c r="A122" s="25" t="s">
        <v>300</v>
      </c>
      <c r="B122" s="12" t="s">
        <v>141</v>
      </c>
      <c r="C122" s="12" t="s">
        <v>318</v>
      </c>
      <c r="D122" s="12" t="s">
        <v>1109</v>
      </c>
      <c r="E122" s="12" t="s">
        <v>35</v>
      </c>
      <c r="F122" s="26">
        <v>5940</v>
      </c>
      <c r="G122" s="34">
        <v>4080</v>
      </c>
      <c r="H122" s="24">
        <f t="shared" si="1"/>
        <v>68.686868686868678</v>
      </c>
      <c r="I122" s="1"/>
      <c r="J122" s="1"/>
    </row>
    <row r="123" spans="1:10" ht="18.75" x14ac:dyDescent="0.3">
      <c r="A123" s="25" t="s">
        <v>991</v>
      </c>
      <c r="B123" s="12" t="s">
        <v>141</v>
      </c>
      <c r="C123" s="12" t="s">
        <v>321</v>
      </c>
      <c r="D123" s="12" t="s">
        <v>360</v>
      </c>
      <c r="E123" s="12" t="s">
        <v>317</v>
      </c>
      <c r="F123" s="26">
        <v>35768015.829999998</v>
      </c>
      <c r="G123" s="34">
        <v>31740130.629999999</v>
      </c>
      <c r="H123" s="24">
        <f t="shared" si="1"/>
        <v>88.738863181161818</v>
      </c>
      <c r="I123" s="1"/>
      <c r="J123" s="1"/>
    </row>
    <row r="124" spans="1:10" ht="18.75" x14ac:dyDescent="0.3">
      <c r="A124" s="25" t="s">
        <v>992</v>
      </c>
      <c r="B124" s="12" t="s">
        <v>141</v>
      </c>
      <c r="C124" s="12" t="s">
        <v>322</v>
      </c>
      <c r="D124" s="12" t="s">
        <v>360</v>
      </c>
      <c r="E124" s="12" t="s">
        <v>317</v>
      </c>
      <c r="F124" s="26">
        <v>29280481.079999998</v>
      </c>
      <c r="G124" s="34">
        <v>25569857.239999998</v>
      </c>
      <c r="H124" s="24">
        <f t="shared" si="1"/>
        <v>87.327312587993859</v>
      </c>
      <c r="I124" s="1"/>
      <c r="J124" s="1"/>
    </row>
    <row r="125" spans="1:10" ht="93.75" x14ac:dyDescent="0.3">
      <c r="A125" s="25" t="s">
        <v>374</v>
      </c>
      <c r="B125" s="12" t="s">
        <v>141</v>
      </c>
      <c r="C125" s="12" t="s">
        <v>322</v>
      </c>
      <c r="D125" s="12" t="s">
        <v>360</v>
      </c>
      <c r="E125" s="12" t="s">
        <v>23</v>
      </c>
      <c r="F125" s="26">
        <v>1747310.01</v>
      </c>
      <c r="G125" s="34">
        <v>1739183.87</v>
      </c>
      <c r="H125" s="24">
        <f t="shared" si="1"/>
        <v>99.53493427305439</v>
      </c>
      <c r="I125" s="1"/>
      <c r="J125" s="1"/>
    </row>
    <row r="126" spans="1:10" ht="56.25" x14ac:dyDescent="0.3">
      <c r="A126" s="25" t="s">
        <v>1142</v>
      </c>
      <c r="B126" s="12" t="s">
        <v>141</v>
      </c>
      <c r="C126" s="12" t="s">
        <v>322</v>
      </c>
      <c r="D126" s="12" t="s">
        <v>1118</v>
      </c>
      <c r="E126" s="12" t="s">
        <v>23</v>
      </c>
      <c r="F126" s="26">
        <v>1747310.01</v>
      </c>
      <c r="G126" s="34">
        <v>1739183.87</v>
      </c>
      <c r="H126" s="24">
        <f t="shared" si="1"/>
        <v>99.53493427305439</v>
      </c>
      <c r="I126" s="1"/>
      <c r="J126" s="1"/>
    </row>
    <row r="127" spans="1:10" ht="37.5" x14ac:dyDescent="0.3">
      <c r="A127" s="25" t="s">
        <v>989</v>
      </c>
      <c r="B127" s="12" t="s">
        <v>141</v>
      </c>
      <c r="C127" s="12" t="s">
        <v>322</v>
      </c>
      <c r="D127" s="12" t="s">
        <v>1118</v>
      </c>
      <c r="E127" s="12" t="s">
        <v>41</v>
      </c>
      <c r="F127" s="26">
        <v>1747310.01</v>
      </c>
      <c r="G127" s="34">
        <v>1739183.87</v>
      </c>
      <c r="H127" s="24">
        <f t="shared" si="1"/>
        <v>99.53493427305439</v>
      </c>
      <c r="I127" s="1"/>
      <c r="J127" s="1"/>
    </row>
    <row r="128" spans="1:10" ht="37.5" x14ac:dyDescent="0.3">
      <c r="A128" s="25" t="s">
        <v>377</v>
      </c>
      <c r="B128" s="12" t="s">
        <v>141</v>
      </c>
      <c r="C128" s="12" t="s">
        <v>322</v>
      </c>
      <c r="D128" s="12" t="s">
        <v>360</v>
      </c>
      <c r="E128" s="12" t="s">
        <v>29</v>
      </c>
      <c r="F128" s="26">
        <v>542881</v>
      </c>
      <c r="G128" s="34">
        <v>534781</v>
      </c>
      <c r="H128" s="24">
        <f t="shared" si="1"/>
        <v>98.507960308060149</v>
      </c>
      <c r="I128" s="1"/>
      <c r="J128" s="1"/>
    </row>
    <row r="129" spans="1:10" ht="37.5" x14ac:dyDescent="0.3">
      <c r="A129" s="25" t="s">
        <v>1150</v>
      </c>
      <c r="B129" s="12" t="s">
        <v>141</v>
      </c>
      <c r="C129" s="12" t="s">
        <v>322</v>
      </c>
      <c r="D129" s="12" t="s">
        <v>1117</v>
      </c>
      <c r="E129" s="12" t="s">
        <v>29</v>
      </c>
      <c r="F129" s="26">
        <v>531081</v>
      </c>
      <c r="G129" s="34">
        <v>530281</v>
      </c>
      <c r="H129" s="24">
        <f t="shared" si="1"/>
        <v>99.849363844686593</v>
      </c>
      <c r="I129" s="1"/>
      <c r="J129" s="1"/>
    </row>
    <row r="130" spans="1:10" ht="37.5" x14ac:dyDescent="0.3">
      <c r="A130" s="25" t="s">
        <v>299</v>
      </c>
      <c r="B130" s="12" t="s">
        <v>141</v>
      </c>
      <c r="C130" s="12" t="s">
        <v>322</v>
      </c>
      <c r="D130" s="12" t="s">
        <v>1117</v>
      </c>
      <c r="E130" s="12" t="s">
        <v>31</v>
      </c>
      <c r="F130" s="26">
        <v>531081</v>
      </c>
      <c r="G130" s="34">
        <v>530281</v>
      </c>
      <c r="H130" s="24">
        <f t="shared" si="1"/>
        <v>99.849363844686593</v>
      </c>
      <c r="I130" s="1"/>
      <c r="J130" s="1"/>
    </row>
    <row r="131" spans="1:10" ht="56.25" x14ac:dyDescent="0.3">
      <c r="A131" s="25" t="s">
        <v>1142</v>
      </c>
      <c r="B131" s="12" t="s">
        <v>141</v>
      </c>
      <c r="C131" s="12" t="s">
        <v>322</v>
      </c>
      <c r="D131" s="12" t="s">
        <v>1118</v>
      </c>
      <c r="E131" s="12" t="s">
        <v>29</v>
      </c>
      <c r="F131" s="26">
        <v>11800</v>
      </c>
      <c r="G131" s="34">
        <v>4500</v>
      </c>
      <c r="H131" s="24">
        <f t="shared" si="1"/>
        <v>38.135593220338983</v>
      </c>
      <c r="I131" s="1"/>
      <c r="J131" s="1"/>
    </row>
    <row r="132" spans="1:10" ht="37.5" x14ac:dyDescent="0.3">
      <c r="A132" s="25" t="s">
        <v>299</v>
      </c>
      <c r="B132" s="12" t="s">
        <v>141</v>
      </c>
      <c r="C132" s="12" t="s">
        <v>322</v>
      </c>
      <c r="D132" s="12" t="s">
        <v>1118</v>
      </c>
      <c r="E132" s="12" t="s">
        <v>31</v>
      </c>
      <c r="F132" s="26">
        <v>11800</v>
      </c>
      <c r="G132" s="34">
        <v>4500</v>
      </c>
      <c r="H132" s="24">
        <f t="shared" si="1"/>
        <v>38.135593220338983</v>
      </c>
      <c r="I132" s="1"/>
      <c r="J132" s="1"/>
    </row>
    <row r="133" spans="1:10" ht="56.25" x14ac:dyDescent="0.3">
      <c r="A133" s="25" t="s">
        <v>395</v>
      </c>
      <c r="B133" s="12" t="s">
        <v>141</v>
      </c>
      <c r="C133" s="12" t="s">
        <v>322</v>
      </c>
      <c r="D133" s="12" t="s">
        <v>360</v>
      </c>
      <c r="E133" s="12" t="s">
        <v>57</v>
      </c>
      <c r="F133" s="26">
        <v>26990290.07</v>
      </c>
      <c r="G133" s="34">
        <v>23295892.370000001</v>
      </c>
      <c r="H133" s="24">
        <f t="shared" si="1"/>
        <v>86.312123024915678</v>
      </c>
      <c r="I133" s="1"/>
      <c r="J133" s="1"/>
    </row>
    <row r="134" spans="1:10" ht="37.5" x14ac:dyDescent="0.3">
      <c r="A134" s="25" t="s">
        <v>1151</v>
      </c>
      <c r="B134" s="12" t="s">
        <v>141</v>
      </c>
      <c r="C134" s="12" t="s">
        <v>322</v>
      </c>
      <c r="D134" s="12" t="s">
        <v>1114</v>
      </c>
      <c r="E134" s="12" t="s">
        <v>57</v>
      </c>
      <c r="F134" s="26">
        <v>3315233.07</v>
      </c>
      <c r="G134" s="26">
        <v>3315233.07</v>
      </c>
      <c r="H134" s="24">
        <f t="shared" si="1"/>
        <v>100</v>
      </c>
      <c r="I134" s="1"/>
      <c r="J134" s="1"/>
    </row>
    <row r="135" spans="1:10" ht="18.75" x14ac:dyDescent="0.3">
      <c r="A135" s="25" t="s">
        <v>312</v>
      </c>
      <c r="B135" s="12" t="s">
        <v>141</v>
      </c>
      <c r="C135" s="12" t="s">
        <v>322</v>
      </c>
      <c r="D135" s="12" t="s">
        <v>1114</v>
      </c>
      <c r="E135" s="12" t="s">
        <v>59</v>
      </c>
      <c r="F135" s="26">
        <v>3315233.07</v>
      </c>
      <c r="G135" s="26">
        <v>3315233.07</v>
      </c>
      <c r="H135" s="24">
        <f t="shared" si="1"/>
        <v>100</v>
      </c>
      <c r="I135" s="1"/>
      <c r="J135" s="1"/>
    </row>
    <row r="136" spans="1:10" ht="56.25" x14ac:dyDescent="0.3">
      <c r="A136" s="25" t="s">
        <v>1152</v>
      </c>
      <c r="B136" s="12" t="s">
        <v>141</v>
      </c>
      <c r="C136" s="12" t="s">
        <v>322</v>
      </c>
      <c r="D136" s="12" t="s">
        <v>1115</v>
      </c>
      <c r="E136" s="12" t="s">
        <v>57</v>
      </c>
      <c r="F136" s="26">
        <v>240300</v>
      </c>
      <c r="G136" s="34">
        <v>240300</v>
      </c>
      <c r="H136" s="24">
        <f t="shared" si="1"/>
        <v>100</v>
      </c>
      <c r="I136" s="1"/>
      <c r="J136" s="1"/>
    </row>
    <row r="137" spans="1:10" ht="18.75" x14ac:dyDescent="0.3">
      <c r="A137" s="25" t="s">
        <v>312</v>
      </c>
      <c r="B137" s="12" t="s">
        <v>141</v>
      </c>
      <c r="C137" s="12" t="s">
        <v>322</v>
      </c>
      <c r="D137" s="12" t="s">
        <v>1115</v>
      </c>
      <c r="E137" s="12" t="s">
        <v>59</v>
      </c>
      <c r="F137" s="26">
        <v>240300</v>
      </c>
      <c r="G137" s="34">
        <v>240300</v>
      </c>
      <c r="H137" s="24">
        <f t="shared" si="1"/>
        <v>100</v>
      </c>
      <c r="I137" s="1"/>
      <c r="J137" s="1"/>
    </row>
    <row r="138" spans="1:10" ht="37.5" x14ac:dyDescent="0.3">
      <c r="A138" s="25" t="s">
        <v>1153</v>
      </c>
      <c r="B138" s="12" t="s">
        <v>141</v>
      </c>
      <c r="C138" s="12" t="s">
        <v>322</v>
      </c>
      <c r="D138" s="12" t="s">
        <v>1116</v>
      </c>
      <c r="E138" s="12" t="s">
        <v>57</v>
      </c>
      <c r="F138" s="26">
        <v>23284897</v>
      </c>
      <c r="G138" s="34">
        <v>19590499.699999999</v>
      </c>
      <c r="H138" s="24">
        <f t="shared" si="1"/>
        <v>84.133933252957917</v>
      </c>
      <c r="I138" s="1"/>
      <c r="J138" s="1"/>
    </row>
    <row r="139" spans="1:10" ht="18.75" x14ac:dyDescent="0.3">
      <c r="A139" s="25" t="s">
        <v>312</v>
      </c>
      <c r="B139" s="12" t="s">
        <v>141</v>
      </c>
      <c r="C139" s="12" t="s">
        <v>322</v>
      </c>
      <c r="D139" s="12" t="s">
        <v>1116</v>
      </c>
      <c r="E139" s="12" t="s">
        <v>59</v>
      </c>
      <c r="F139" s="26">
        <v>9008853</v>
      </c>
      <c r="G139" s="34">
        <v>8590770.4700000007</v>
      </c>
      <c r="H139" s="24">
        <f t="shared" si="1"/>
        <v>95.359203552327926</v>
      </c>
      <c r="I139" s="1"/>
      <c r="J139" s="1"/>
    </row>
    <row r="140" spans="1:10" ht="18.75" x14ac:dyDescent="0.3">
      <c r="A140" s="25" t="s">
        <v>993</v>
      </c>
      <c r="B140" s="12" t="s">
        <v>141</v>
      </c>
      <c r="C140" s="12" t="s">
        <v>322</v>
      </c>
      <c r="D140" s="12" t="s">
        <v>1116</v>
      </c>
      <c r="E140" s="12" t="s">
        <v>139</v>
      </c>
      <c r="F140" s="26">
        <v>14276044</v>
      </c>
      <c r="G140" s="34">
        <v>10999729.23</v>
      </c>
      <c r="H140" s="24">
        <f t="shared" si="1"/>
        <v>77.050261472996311</v>
      </c>
      <c r="I140" s="1"/>
      <c r="J140" s="1"/>
    </row>
    <row r="141" spans="1:10" ht="37.5" x14ac:dyDescent="0.3">
      <c r="A141" s="25" t="s">
        <v>1150</v>
      </c>
      <c r="B141" s="12" t="s">
        <v>141</v>
      </c>
      <c r="C141" s="12" t="s">
        <v>322</v>
      </c>
      <c r="D141" s="12" t="s">
        <v>1117</v>
      </c>
      <c r="E141" s="12" t="s">
        <v>57</v>
      </c>
      <c r="F141" s="26">
        <v>149860</v>
      </c>
      <c r="G141" s="34">
        <v>149859.6</v>
      </c>
      <c r="H141" s="24">
        <f t="shared" si="1"/>
        <v>99.99973308421194</v>
      </c>
      <c r="I141" s="1"/>
      <c r="J141" s="1"/>
    </row>
    <row r="142" spans="1:10" ht="18.75" x14ac:dyDescent="0.3">
      <c r="A142" s="25" t="s">
        <v>312</v>
      </c>
      <c r="B142" s="12" t="s">
        <v>141</v>
      </c>
      <c r="C142" s="12" t="s">
        <v>322</v>
      </c>
      <c r="D142" s="12" t="s">
        <v>1117</v>
      </c>
      <c r="E142" s="12" t="s">
        <v>59</v>
      </c>
      <c r="F142" s="26">
        <v>149860</v>
      </c>
      <c r="G142" s="34">
        <v>149859.6</v>
      </c>
      <c r="H142" s="24">
        <f t="shared" si="1"/>
        <v>99.99973308421194</v>
      </c>
      <c r="I142" s="1"/>
      <c r="J142" s="1"/>
    </row>
    <row r="143" spans="1:10" ht="18.75" x14ac:dyDescent="0.3">
      <c r="A143" s="25" t="s">
        <v>1154</v>
      </c>
      <c r="B143" s="12" t="s">
        <v>141</v>
      </c>
      <c r="C143" s="12" t="s">
        <v>1123</v>
      </c>
      <c r="D143" s="12" t="s">
        <v>360</v>
      </c>
      <c r="E143" s="12" t="s">
        <v>317</v>
      </c>
      <c r="F143" s="26">
        <v>6487534.75</v>
      </c>
      <c r="G143" s="34">
        <v>6170273.3899999997</v>
      </c>
      <c r="H143" s="24">
        <f t="shared" si="1"/>
        <v>95.109677678412424</v>
      </c>
      <c r="I143" s="1"/>
      <c r="J143" s="1"/>
    </row>
    <row r="144" spans="1:10" ht="56.25" x14ac:dyDescent="0.3">
      <c r="A144" s="25" t="s">
        <v>395</v>
      </c>
      <c r="B144" s="12" t="s">
        <v>141</v>
      </c>
      <c r="C144" s="12" t="s">
        <v>1123</v>
      </c>
      <c r="D144" s="12" t="s">
        <v>360</v>
      </c>
      <c r="E144" s="12" t="s">
        <v>57</v>
      </c>
      <c r="F144" s="26">
        <v>6487534.75</v>
      </c>
      <c r="G144" s="34">
        <v>6170273.3899999997</v>
      </c>
      <c r="H144" s="24">
        <f t="shared" si="1"/>
        <v>95.109677678412424</v>
      </c>
      <c r="I144" s="1"/>
      <c r="J144" s="1"/>
    </row>
    <row r="145" spans="1:13" ht="18.75" x14ac:dyDescent="0.3">
      <c r="A145" s="25" t="s">
        <v>1139</v>
      </c>
      <c r="B145" s="12" t="s">
        <v>141</v>
      </c>
      <c r="C145" s="12" t="s">
        <v>1123</v>
      </c>
      <c r="D145" s="12" t="s">
        <v>1126</v>
      </c>
      <c r="E145" s="12" t="s">
        <v>57</v>
      </c>
      <c r="F145" s="26">
        <v>6415126.9299999997</v>
      </c>
      <c r="G145" s="34">
        <v>6157253.6100000003</v>
      </c>
      <c r="H145" s="24">
        <f t="shared" si="1"/>
        <v>95.980230433258171</v>
      </c>
      <c r="I145" s="1"/>
      <c r="J145" s="1"/>
    </row>
    <row r="146" spans="1:13" ht="18.75" x14ac:dyDescent="0.3">
      <c r="A146" s="25" t="s">
        <v>312</v>
      </c>
      <c r="B146" s="12" t="s">
        <v>141</v>
      </c>
      <c r="C146" s="12" t="s">
        <v>1123</v>
      </c>
      <c r="D146" s="12" t="s">
        <v>1126</v>
      </c>
      <c r="E146" s="12" t="s">
        <v>59</v>
      </c>
      <c r="F146" s="26">
        <v>6415126.9299999997</v>
      </c>
      <c r="G146" s="34">
        <v>6157253.6100000003</v>
      </c>
      <c r="H146" s="24">
        <f t="shared" ref="H146:H234" si="2">G146/F146*100</f>
        <v>95.980230433258171</v>
      </c>
      <c r="I146" s="1"/>
      <c r="J146" s="1"/>
    </row>
    <row r="147" spans="1:13" ht="93.75" x14ac:dyDescent="0.3">
      <c r="A147" s="25" t="s">
        <v>1155</v>
      </c>
      <c r="B147" s="12" t="s">
        <v>141</v>
      </c>
      <c r="C147" s="12" t="s">
        <v>1123</v>
      </c>
      <c r="D147" s="12" t="s">
        <v>1127</v>
      </c>
      <c r="E147" s="12" t="s">
        <v>57</v>
      </c>
      <c r="F147" s="26">
        <v>72407.820000000007</v>
      </c>
      <c r="G147" s="34">
        <v>13019.78</v>
      </c>
      <c r="H147" s="24">
        <f t="shared" si="2"/>
        <v>17.981179380901121</v>
      </c>
      <c r="I147" s="1"/>
      <c r="J147" s="1"/>
    </row>
    <row r="148" spans="1:13" ht="18.75" x14ac:dyDescent="0.3">
      <c r="A148" s="25" t="s">
        <v>312</v>
      </c>
      <c r="B148" s="12" t="s">
        <v>141</v>
      </c>
      <c r="C148" s="12" t="s">
        <v>1123</v>
      </c>
      <c r="D148" s="12" t="s">
        <v>1127</v>
      </c>
      <c r="E148" s="12" t="s">
        <v>59</v>
      </c>
      <c r="F148" s="26">
        <v>72407.820000000007</v>
      </c>
      <c r="G148" s="34">
        <v>13019.78</v>
      </c>
      <c r="H148" s="24">
        <f t="shared" si="2"/>
        <v>17.981179380901121</v>
      </c>
      <c r="I148" s="1"/>
      <c r="J148" s="1"/>
    </row>
    <row r="149" spans="1:13" ht="37.5" x14ac:dyDescent="0.3">
      <c r="A149" s="21" t="s">
        <v>994</v>
      </c>
      <c r="B149" s="22" t="s">
        <v>248</v>
      </c>
      <c r="C149" s="22" t="s">
        <v>358</v>
      </c>
      <c r="D149" s="22" t="s">
        <v>360</v>
      </c>
      <c r="E149" s="22" t="s">
        <v>317</v>
      </c>
      <c r="F149" s="23">
        <v>15746397.26</v>
      </c>
      <c r="G149" s="216">
        <v>14384980</v>
      </c>
      <c r="H149" s="27">
        <f t="shared" si="2"/>
        <v>91.354103179789831</v>
      </c>
      <c r="I149" s="1"/>
      <c r="J149" s="1"/>
    </row>
    <row r="150" spans="1:13" ht="18.75" x14ac:dyDescent="0.3">
      <c r="A150" s="25" t="s">
        <v>294</v>
      </c>
      <c r="B150" s="12" t="s">
        <v>248</v>
      </c>
      <c r="C150" s="12" t="s">
        <v>295</v>
      </c>
      <c r="D150" s="12" t="s">
        <v>360</v>
      </c>
      <c r="E150" s="12" t="s">
        <v>317</v>
      </c>
      <c r="F150" s="26">
        <v>15234212.26</v>
      </c>
      <c r="G150" s="34">
        <v>13887812.65</v>
      </c>
      <c r="H150" s="24">
        <f t="shared" si="2"/>
        <v>91.162000456464696</v>
      </c>
      <c r="I150" s="1"/>
      <c r="J150" s="1"/>
    </row>
    <row r="151" spans="1:13" ht="18.75" x14ac:dyDescent="0.3">
      <c r="A151" s="25" t="s">
        <v>995</v>
      </c>
      <c r="B151" s="12" t="s">
        <v>248</v>
      </c>
      <c r="C151" s="12" t="s">
        <v>301</v>
      </c>
      <c r="D151" s="12" t="s">
        <v>360</v>
      </c>
      <c r="E151" s="12" t="s">
        <v>317</v>
      </c>
      <c r="F151" s="26">
        <v>15234212.26</v>
      </c>
      <c r="G151" s="34">
        <v>13887812.65</v>
      </c>
      <c r="H151" s="24">
        <f t="shared" si="2"/>
        <v>91.162000456464696</v>
      </c>
      <c r="I151" s="1"/>
      <c r="J151" s="1"/>
    </row>
    <row r="152" spans="1:13" ht="93.75" x14ac:dyDescent="0.3">
      <c r="A152" s="25" t="s">
        <v>374</v>
      </c>
      <c r="B152" s="12" t="s">
        <v>248</v>
      </c>
      <c r="C152" s="12" t="s">
        <v>301</v>
      </c>
      <c r="D152" s="12" t="s">
        <v>360</v>
      </c>
      <c r="E152" s="12" t="s">
        <v>23</v>
      </c>
      <c r="F152" s="26">
        <v>12481992.550000001</v>
      </c>
      <c r="G152" s="34">
        <v>12402026.210000001</v>
      </c>
      <c r="H152" s="24">
        <f t="shared" si="2"/>
        <v>99.359346356924405</v>
      </c>
      <c r="I152" s="1"/>
      <c r="J152" s="1"/>
    </row>
    <row r="153" spans="1:13" ht="56.25" x14ac:dyDescent="0.3">
      <c r="A153" s="25" t="s">
        <v>1130</v>
      </c>
      <c r="B153" s="12" t="s">
        <v>248</v>
      </c>
      <c r="C153" s="12" t="s">
        <v>301</v>
      </c>
      <c r="D153" s="12" t="s">
        <v>858</v>
      </c>
      <c r="E153" s="12" t="s">
        <v>23</v>
      </c>
      <c r="F153" s="26">
        <v>12310442.289999999</v>
      </c>
      <c r="G153" s="34">
        <v>12230475.949999999</v>
      </c>
      <c r="H153" s="24">
        <f t="shared" si="2"/>
        <v>99.350418627404167</v>
      </c>
      <c r="I153" s="1"/>
      <c r="J153" s="1"/>
    </row>
    <row r="154" spans="1:13" ht="37.5" x14ac:dyDescent="0.3">
      <c r="A154" s="25" t="s">
        <v>298</v>
      </c>
      <c r="B154" s="12" t="s">
        <v>248</v>
      </c>
      <c r="C154" s="12" t="s">
        <v>301</v>
      </c>
      <c r="D154" s="12" t="s">
        <v>858</v>
      </c>
      <c r="E154" s="12" t="s">
        <v>25</v>
      </c>
      <c r="F154" s="26">
        <v>12310442.289999999</v>
      </c>
      <c r="G154" s="34">
        <v>12230475.949999999</v>
      </c>
      <c r="H154" s="24">
        <f t="shared" si="2"/>
        <v>99.350418627404167</v>
      </c>
      <c r="I154" s="1"/>
      <c r="J154" s="1"/>
    </row>
    <row r="155" spans="1:13" ht="131.25" x14ac:dyDescent="0.3">
      <c r="A155" s="25" t="s">
        <v>1131</v>
      </c>
      <c r="B155" s="12" t="s">
        <v>248</v>
      </c>
      <c r="C155" s="12" t="s">
        <v>301</v>
      </c>
      <c r="D155" s="12" t="s">
        <v>960</v>
      </c>
      <c r="E155" s="12" t="s">
        <v>23</v>
      </c>
      <c r="F155" s="26">
        <v>171550.26</v>
      </c>
      <c r="G155" s="34">
        <v>171550.26</v>
      </c>
      <c r="H155" s="24">
        <f t="shared" si="2"/>
        <v>100</v>
      </c>
      <c r="I155" s="1"/>
      <c r="J155" s="1"/>
    </row>
    <row r="156" spans="1:13" ht="37.5" x14ac:dyDescent="0.3">
      <c r="A156" s="25" t="s">
        <v>298</v>
      </c>
      <c r="B156" s="12" t="s">
        <v>248</v>
      </c>
      <c r="C156" s="12" t="s">
        <v>301</v>
      </c>
      <c r="D156" s="12" t="s">
        <v>960</v>
      </c>
      <c r="E156" s="12" t="s">
        <v>25</v>
      </c>
      <c r="F156" s="26">
        <v>171550.26</v>
      </c>
      <c r="G156" s="34">
        <v>171550.26</v>
      </c>
      <c r="H156" s="24">
        <f t="shared" si="2"/>
        <v>100</v>
      </c>
      <c r="I156" s="1"/>
      <c r="J156" s="1"/>
    </row>
    <row r="157" spans="1:13" ht="37.5" x14ac:dyDescent="0.3">
      <c r="A157" s="25" t="s">
        <v>377</v>
      </c>
      <c r="B157" s="12" t="s">
        <v>248</v>
      </c>
      <c r="C157" s="12" t="s">
        <v>301</v>
      </c>
      <c r="D157" s="12" t="s">
        <v>360</v>
      </c>
      <c r="E157" s="12" t="s">
        <v>29</v>
      </c>
      <c r="F157" s="26">
        <v>2746719.71</v>
      </c>
      <c r="G157" s="34">
        <v>1485786.44</v>
      </c>
      <c r="H157" s="24">
        <f t="shared" si="2"/>
        <v>54.09312186426186</v>
      </c>
      <c r="I157" s="1"/>
      <c r="J157" s="1"/>
    </row>
    <row r="158" spans="1:13" ht="56.25" x14ac:dyDescent="0.3">
      <c r="A158" s="25" t="s">
        <v>1156</v>
      </c>
      <c r="B158" s="12" t="s">
        <v>248</v>
      </c>
      <c r="C158" s="12" t="s">
        <v>301</v>
      </c>
      <c r="D158" s="12" t="s">
        <v>855</v>
      </c>
      <c r="E158" s="12" t="s">
        <v>29</v>
      </c>
      <c r="F158" s="26">
        <v>731000</v>
      </c>
      <c r="G158" s="34">
        <v>726173.37</v>
      </c>
      <c r="H158" s="24">
        <f t="shared" si="2"/>
        <v>99.339722298221616</v>
      </c>
      <c r="I158" s="1"/>
      <c r="J158" s="1"/>
    </row>
    <row r="159" spans="1:13" ht="37.5" x14ac:dyDescent="0.3">
      <c r="A159" s="25" t="s">
        <v>299</v>
      </c>
      <c r="B159" s="12" t="s">
        <v>248</v>
      </c>
      <c r="C159" s="12" t="s">
        <v>301</v>
      </c>
      <c r="D159" s="12" t="s">
        <v>855</v>
      </c>
      <c r="E159" s="12" t="s">
        <v>31</v>
      </c>
      <c r="F159" s="26">
        <v>731000</v>
      </c>
      <c r="G159" s="34">
        <v>726173.37</v>
      </c>
      <c r="H159" s="24">
        <f t="shared" si="2"/>
        <v>99.339722298221616</v>
      </c>
      <c r="I159" s="1"/>
      <c r="J159" s="1"/>
    </row>
    <row r="160" spans="1:13" ht="56.25" x14ac:dyDescent="0.3">
      <c r="A160" s="25" t="s">
        <v>1157</v>
      </c>
      <c r="B160" s="12" t="s">
        <v>248</v>
      </c>
      <c r="C160" s="12" t="s">
        <v>301</v>
      </c>
      <c r="D160" s="12" t="s">
        <v>856</v>
      </c>
      <c r="E160" s="12" t="s">
        <v>29</v>
      </c>
      <c r="F160" s="26">
        <v>200000</v>
      </c>
      <c r="G160" s="26">
        <v>0</v>
      </c>
      <c r="H160" s="24">
        <f t="shared" si="2"/>
        <v>0</v>
      </c>
      <c r="I160" s="1"/>
      <c r="J160" s="1"/>
      <c r="L160" s="45"/>
      <c r="M160" s="45"/>
    </row>
    <row r="161" spans="1:10" ht="37.5" x14ac:dyDescent="0.3">
      <c r="A161" s="25" t="s">
        <v>299</v>
      </c>
      <c r="B161" s="12" t="s">
        <v>248</v>
      </c>
      <c r="C161" s="12" t="s">
        <v>301</v>
      </c>
      <c r="D161" s="12" t="s">
        <v>856</v>
      </c>
      <c r="E161" s="12" t="s">
        <v>31</v>
      </c>
      <c r="F161" s="26">
        <v>200000</v>
      </c>
      <c r="G161" s="34">
        <v>0</v>
      </c>
      <c r="H161" s="24">
        <f t="shared" si="2"/>
        <v>0</v>
      </c>
      <c r="I161" s="1"/>
      <c r="J161" s="1"/>
    </row>
    <row r="162" spans="1:10" ht="37.5" x14ac:dyDescent="0.3">
      <c r="A162" s="25" t="s">
        <v>1158</v>
      </c>
      <c r="B162" s="12" t="s">
        <v>248</v>
      </c>
      <c r="C162" s="12" t="s">
        <v>301</v>
      </c>
      <c r="D162" s="12" t="s">
        <v>857</v>
      </c>
      <c r="E162" s="12" t="s">
        <v>29</v>
      </c>
      <c r="F162" s="26">
        <v>952971.71</v>
      </c>
      <c r="G162" s="26">
        <v>412375.5</v>
      </c>
      <c r="H162" s="24">
        <f t="shared" si="2"/>
        <v>43.272585709810841</v>
      </c>
      <c r="I162" s="1"/>
      <c r="J162" s="1"/>
    </row>
    <row r="163" spans="1:10" ht="37.5" x14ac:dyDescent="0.3">
      <c r="A163" s="25" t="s">
        <v>299</v>
      </c>
      <c r="B163" s="12" t="s">
        <v>248</v>
      </c>
      <c r="C163" s="12" t="s">
        <v>301</v>
      </c>
      <c r="D163" s="12" t="s">
        <v>857</v>
      </c>
      <c r="E163" s="12" t="s">
        <v>31</v>
      </c>
      <c r="F163" s="26">
        <v>952971.71</v>
      </c>
      <c r="G163" s="34">
        <v>412375.5</v>
      </c>
      <c r="H163" s="24">
        <f t="shared" si="2"/>
        <v>43.272585709810841</v>
      </c>
      <c r="I163" s="1"/>
      <c r="J163" s="1"/>
    </row>
    <row r="164" spans="1:10" ht="56.25" x14ac:dyDescent="0.3">
      <c r="A164" s="25" t="s">
        <v>1130</v>
      </c>
      <c r="B164" s="12" t="s">
        <v>248</v>
      </c>
      <c r="C164" s="12" t="s">
        <v>301</v>
      </c>
      <c r="D164" s="12" t="s">
        <v>858</v>
      </c>
      <c r="E164" s="12" t="s">
        <v>29</v>
      </c>
      <c r="F164" s="26">
        <v>478748</v>
      </c>
      <c r="G164" s="34">
        <v>227940.9</v>
      </c>
      <c r="H164" s="24">
        <f t="shared" si="2"/>
        <v>47.611875140992751</v>
      </c>
      <c r="I164" s="1"/>
      <c r="J164" s="1"/>
    </row>
    <row r="165" spans="1:10" ht="37.5" x14ac:dyDescent="0.3">
      <c r="A165" s="25" t="s">
        <v>299</v>
      </c>
      <c r="B165" s="12" t="s">
        <v>248</v>
      </c>
      <c r="C165" s="12" t="s">
        <v>301</v>
      </c>
      <c r="D165" s="12" t="s">
        <v>858</v>
      </c>
      <c r="E165" s="12" t="s">
        <v>31</v>
      </c>
      <c r="F165" s="26">
        <v>478748</v>
      </c>
      <c r="G165" s="34">
        <v>227940.9</v>
      </c>
      <c r="H165" s="24">
        <f t="shared" si="2"/>
        <v>47.611875140992751</v>
      </c>
      <c r="I165" s="1"/>
      <c r="J165" s="1"/>
    </row>
    <row r="166" spans="1:10" ht="56.25" x14ac:dyDescent="0.3">
      <c r="A166" s="25" t="s">
        <v>1157</v>
      </c>
      <c r="B166" s="12" t="s">
        <v>248</v>
      </c>
      <c r="C166" s="12" t="s">
        <v>301</v>
      </c>
      <c r="D166" s="12" t="s">
        <v>859</v>
      </c>
      <c r="E166" s="12" t="s">
        <v>29</v>
      </c>
      <c r="F166" s="26">
        <v>384000</v>
      </c>
      <c r="G166" s="34">
        <v>119296.67</v>
      </c>
      <c r="H166" s="24">
        <f t="shared" si="2"/>
        <v>31.066841145833337</v>
      </c>
      <c r="I166" s="1"/>
      <c r="J166" s="1"/>
    </row>
    <row r="167" spans="1:10" ht="37.5" x14ac:dyDescent="0.3">
      <c r="A167" s="25" t="s">
        <v>299</v>
      </c>
      <c r="B167" s="12" t="s">
        <v>248</v>
      </c>
      <c r="C167" s="12" t="s">
        <v>301</v>
      </c>
      <c r="D167" s="12" t="s">
        <v>859</v>
      </c>
      <c r="E167" s="12" t="s">
        <v>31</v>
      </c>
      <c r="F167" s="26">
        <v>384000</v>
      </c>
      <c r="G167" s="34">
        <v>119296.67</v>
      </c>
      <c r="H167" s="24">
        <f t="shared" si="2"/>
        <v>31.066841145833337</v>
      </c>
      <c r="I167" s="1"/>
      <c r="J167" s="1"/>
    </row>
    <row r="168" spans="1:10" ht="18.75" x14ac:dyDescent="0.3">
      <c r="A168" s="25" t="s">
        <v>380</v>
      </c>
      <c r="B168" s="12" t="s">
        <v>248</v>
      </c>
      <c r="C168" s="12" t="s">
        <v>301</v>
      </c>
      <c r="D168" s="12" t="s">
        <v>360</v>
      </c>
      <c r="E168" s="12" t="s">
        <v>33</v>
      </c>
      <c r="F168" s="26">
        <v>5500</v>
      </c>
      <c r="G168" s="34">
        <v>0</v>
      </c>
      <c r="H168" s="24">
        <f t="shared" si="2"/>
        <v>0</v>
      </c>
      <c r="I168" s="1"/>
      <c r="J168" s="1"/>
    </row>
    <row r="169" spans="1:10" ht="56.25" x14ac:dyDescent="0.3">
      <c r="A169" s="25" t="s">
        <v>1130</v>
      </c>
      <c r="B169" s="12" t="s">
        <v>248</v>
      </c>
      <c r="C169" s="12" t="s">
        <v>301</v>
      </c>
      <c r="D169" s="12" t="s">
        <v>858</v>
      </c>
      <c r="E169" s="12" t="s">
        <v>33</v>
      </c>
      <c r="F169" s="26">
        <v>5500</v>
      </c>
      <c r="G169" s="34">
        <v>0</v>
      </c>
      <c r="H169" s="24">
        <f t="shared" si="2"/>
        <v>0</v>
      </c>
      <c r="I169" s="1"/>
      <c r="J169" s="1"/>
    </row>
    <row r="170" spans="1:10" ht="18.75" x14ac:dyDescent="0.3">
      <c r="A170" s="25" t="s">
        <v>300</v>
      </c>
      <c r="B170" s="12" t="s">
        <v>248</v>
      </c>
      <c r="C170" s="12" t="s">
        <v>301</v>
      </c>
      <c r="D170" s="12" t="s">
        <v>858</v>
      </c>
      <c r="E170" s="12" t="s">
        <v>35</v>
      </c>
      <c r="F170" s="26">
        <v>5500</v>
      </c>
      <c r="G170" s="34">
        <v>0</v>
      </c>
      <c r="H170" s="24">
        <f t="shared" si="2"/>
        <v>0</v>
      </c>
      <c r="I170" s="1"/>
      <c r="J170" s="1"/>
    </row>
    <row r="171" spans="1:10" ht="18.75" x14ac:dyDescent="0.3">
      <c r="A171" s="25" t="s">
        <v>980</v>
      </c>
      <c r="B171" s="12" t="s">
        <v>248</v>
      </c>
      <c r="C171" s="12" t="s">
        <v>307</v>
      </c>
      <c r="D171" s="12" t="s">
        <v>360</v>
      </c>
      <c r="E171" s="12" t="s">
        <v>317</v>
      </c>
      <c r="F171" s="26">
        <v>397185</v>
      </c>
      <c r="G171" s="34">
        <v>397185</v>
      </c>
      <c r="H171" s="24">
        <f t="shared" si="2"/>
        <v>100</v>
      </c>
      <c r="I171" s="1"/>
      <c r="J171" s="1"/>
    </row>
    <row r="172" spans="1:10" ht="37.5" x14ac:dyDescent="0.3">
      <c r="A172" s="25" t="s">
        <v>981</v>
      </c>
      <c r="B172" s="12" t="s">
        <v>248</v>
      </c>
      <c r="C172" s="12" t="s">
        <v>308</v>
      </c>
      <c r="D172" s="12" t="s">
        <v>360</v>
      </c>
      <c r="E172" s="12" t="s">
        <v>317</v>
      </c>
      <c r="F172" s="26">
        <v>397185</v>
      </c>
      <c r="G172" s="34">
        <v>397185</v>
      </c>
      <c r="H172" s="24">
        <f t="shared" si="2"/>
        <v>100</v>
      </c>
      <c r="I172" s="1"/>
      <c r="J172" s="1"/>
    </row>
    <row r="173" spans="1:10" ht="37.5" x14ac:dyDescent="0.3">
      <c r="A173" s="25" t="s">
        <v>377</v>
      </c>
      <c r="B173" s="12" t="s">
        <v>248</v>
      </c>
      <c r="C173" s="12" t="s">
        <v>308</v>
      </c>
      <c r="D173" s="12" t="s">
        <v>360</v>
      </c>
      <c r="E173" s="12" t="s">
        <v>29</v>
      </c>
      <c r="F173" s="26">
        <v>389685</v>
      </c>
      <c r="G173" s="34">
        <v>389685</v>
      </c>
      <c r="H173" s="24">
        <f t="shared" si="2"/>
        <v>100</v>
      </c>
      <c r="I173" s="1"/>
      <c r="J173" s="1"/>
    </row>
    <row r="174" spans="1:10" ht="37.5" x14ac:dyDescent="0.3">
      <c r="A174" s="25" t="s">
        <v>1159</v>
      </c>
      <c r="B174" s="12" t="s">
        <v>248</v>
      </c>
      <c r="C174" s="12" t="s">
        <v>308</v>
      </c>
      <c r="D174" s="12" t="s">
        <v>874</v>
      </c>
      <c r="E174" s="12" t="s">
        <v>29</v>
      </c>
      <c r="F174" s="26">
        <v>389685</v>
      </c>
      <c r="G174" s="34">
        <v>389685</v>
      </c>
      <c r="H174" s="24">
        <f t="shared" si="2"/>
        <v>100</v>
      </c>
      <c r="I174" s="1"/>
      <c r="J174" s="1"/>
    </row>
    <row r="175" spans="1:10" ht="37.5" x14ac:dyDescent="0.3">
      <c r="A175" s="25" t="s">
        <v>299</v>
      </c>
      <c r="B175" s="12" t="s">
        <v>248</v>
      </c>
      <c r="C175" s="12" t="s">
        <v>308</v>
      </c>
      <c r="D175" s="12" t="s">
        <v>874</v>
      </c>
      <c r="E175" s="12" t="s">
        <v>31</v>
      </c>
      <c r="F175" s="26">
        <v>389685</v>
      </c>
      <c r="G175" s="34">
        <v>389685</v>
      </c>
      <c r="H175" s="24">
        <f t="shared" si="2"/>
        <v>100</v>
      </c>
      <c r="I175" s="1"/>
      <c r="J175" s="1"/>
    </row>
    <row r="176" spans="1:10" ht="18.75" x14ac:dyDescent="0.3">
      <c r="A176" s="25" t="s">
        <v>380</v>
      </c>
      <c r="B176" s="12" t="s">
        <v>248</v>
      </c>
      <c r="C176" s="12" t="s">
        <v>308</v>
      </c>
      <c r="D176" s="12" t="s">
        <v>360</v>
      </c>
      <c r="E176" s="12" t="s">
        <v>33</v>
      </c>
      <c r="F176" s="26">
        <v>7500</v>
      </c>
      <c r="G176" s="34">
        <v>7500</v>
      </c>
      <c r="H176" s="24">
        <f t="shared" si="2"/>
        <v>100</v>
      </c>
      <c r="I176" s="1"/>
      <c r="J176" s="1"/>
    </row>
    <row r="177" spans="1:10" ht="56.25" x14ac:dyDescent="0.3">
      <c r="A177" s="25" t="s">
        <v>1160</v>
      </c>
      <c r="B177" s="12" t="s">
        <v>248</v>
      </c>
      <c r="C177" s="12" t="s">
        <v>308</v>
      </c>
      <c r="D177" s="12" t="s">
        <v>345</v>
      </c>
      <c r="E177" s="12" t="s">
        <v>33</v>
      </c>
      <c r="F177" s="26">
        <v>7500</v>
      </c>
      <c r="G177" s="34">
        <v>7500</v>
      </c>
      <c r="H177" s="24">
        <f t="shared" si="2"/>
        <v>100</v>
      </c>
      <c r="I177" s="1"/>
      <c r="J177" s="1"/>
    </row>
    <row r="178" spans="1:10" ht="18.75" x14ac:dyDescent="0.3">
      <c r="A178" s="25" t="s">
        <v>331</v>
      </c>
      <c r="B178" s="12" t="s">
        <v>248</v>
      </c>
      <c r="C178" s="12" t="s">
        <v>308</v>
      </c>
      <c r="D178" s="12" t="s">
        <v>345</v>
      </c>
      <c r="E178" s="12" t="s">
        <v>278</v>
      </c>
      <c r="F178" s="26">
        <v>7500</v>
      </c>
      <c r="G178" s="34">
        <v>7500</v>
      </c>
      <c r="H178" s="24">
        <f t="shared" si="2"/>
        <v>100</v>
      </c>
      <c r="I178" s="1"/>
      <c r="J178" s="1"/>
    </row>
    <row r="179" spans="1:10" ht="18.75" x14ac:dyDescent="0.3">
      <c r="A179" s="25" t="s">
        <v>997</v>
      </c>
      <c r="B179" s="12" t="s">
        <v>248</v>
      </c>
      <c r="C179" s="12" t="s">
        <v>323</v>
      </c>
      <c r="D179" s="12" t="s">
        <v>360</v>
      </c>
      <c r="E179" s="12" t="s">
        <v>317</v>
      </c>
      <c r="F179" s="26">
        <v>115000</v>
      </c>
      <c r="G179" s="34">
        <v>99982.35</v>
      </c>
      <c r="H179" s="24">
        <f t="shared" si="2"/>
        <v>86.941173913043485</v>
      </c>
      <c r="I179" s="1"/>
      <c r="J179" s="1"/>
    </row>
    <row r="180" spans="1:10" ht="18.75" x14ac:dyDescent="0.3">
      <c r="A180" s="25" t="s">
        <v>998</v>
      </c>
      <c r="B180" s="12" t="s">
        <v>248</v>
      </c>
      <c r="C180" s="12" t="s">
        <v>324</v>
      </c>
      <c r="D180" s="12" t="s">
        <v>360</v>
      </c>
      <c r="E180" s="12" t="s">
        <v>317</v>
      </c>
      <c r="F180" s="26">
        <v>115000</v>
      </c>
      <c r="G180" s="34">
        <v>99982.35</v>
      </c>
      <c r="H180" s="24">
        <f t="shared" si="2"/>
        <v>86.941173913043485</v>
      </c>
      <c r="I180" s="1"/>
      <c r="J180" s="1"/>
    </row>
    <row r="181" spans="1:10" ht="37.5" x14ac:dyDescent="0.3">
      <c r="A181" s="25" t="s">
        <v>377</v>
      </c>
      <c r="B181" s="12" t="s">
        <v>248</v>
      </c>
      <c r="C181" s="12" t="s">
        <v>324</v>
      </c>
      <c r="D181" s="12" t="s">
        <v>360</v>
      </c>
      <c r="E181" s="12" t="s">
        <v>29</v>
      </c>
      <c r="F181" s="26">
        <v>115000</v>
      </c>
      <c r="G181" s="34">
        <v>99982.35</v>
      </c>
      <c r="H181" s="24">
        <f t="shared" si="2"/>
        <v>86.941173913043485</v>
      </c>
      <c r="I181" s="1"/>
      <c r="J181" s="1"/>
    </row>
    <row r="182" spans="1:10" ht="75" x14ac:dyDescent="0.3">
      <c r="A182" s="25" t="s">
        <v>1161</v>
      </c>
      <c r="B182" s="12" t="s">
        <v>248</v>
      </c>
      <c r="C182" s="12" t="s">
        <v>324</v>
      </c>
      <c r="D182" s="12" t="s">
        <v>876</v>
      </c>
      <c r="E182" s="12" t="s">
        <v>29</v>
      </c>
      <c r="F182" s="26">
        <v>115000</v>
      </c>
      <c r="G182" s="34">
        <v>99982.35</v>
      </c>
      <c r="H182" s="24">
        <f t="shared" si="2"/>
        <v>86.941173913043485</v>
      </c>
      <c r="I182" s="1"/>
      <c r="J182" s="1"/>
    </row>
    <row r="183" spans="1:10" ht="37.5" x14ac:dyDescent="0.3">
      <c r="A183" s="25" t="s">
        <v>299</v>
      </c>
      <c r="B183" s="12" t="s">
        <v>248</v>
      </c>
      <c r="C183" s="12" t="s">
        <v>324</v>
      </c>
      <c r="D183" s="12" t="s">
        <v>876</v>
      </c>
      <c r="E183" s="12" t="s">
        <v>31</v>
      </c>
      <c r="F183" s="26">
        <v>115000</v>
      </c>
      <c r="G183" s="34">
        <v>99982.35</v>
      </c>
      <c r="H183" s="24">
        <f t="shared" si="2"/>
        <v>86.941173913043485</v>
      </c>
      <c r="I183" s="1"/>
      <c r="J183" s="1"/>
    </row>
    <row r="184" spans="1:10" ht="18.75" x14ac:dyDescent="0.3">
      <c r="A184" s="21" t="s">
        <v>325</v>
      </c>
      <c r="B184" s="22" t="s">
        <v>266</v>
      </c>
      <c r="C184" s="22" t="s">
        <v>358</v>
      </c>
      <c r="D184" s="22" t="s">
        <v>360</v>
      </c>
      <c r="E184" s="22" t="s">
        <v>317</v>
      </c>
      <c r="F184" s="23">
        <v>2409699</v>
      </c>
      <c r="G184" s="216">
        <v>2372500.23</v>
      </c>
      <c r="H184" s="27">
        <f t="shared" si="2"/>
        <v>98.456289768971146</v>
      </c>
      <c r="I184" s="1"/>
      <c r="J184" s="1"/>
    </row>
    <row r="185" spans="1:10" ht="18.75" x14ac:dyDescent="0.3">
      <c r="A185" s="25" t="s">
        <v>294</v>
      </c>
      <c r="B185" s="12" t="s">
        <v>266</v>
      </c>
      <c r="C185" s="12" t="s">
        <v>295</v>
      </c>
      <c r="D185" s="12" t="s">
        <v>360</v>
      </c>
      <c r="E185" s="12" t="s">
        <v>317</v>
      </c>
      <c r="F185" s="26">
        <v>2409699</v>
      </c>
      <c r="G185" s="34">
        <v>2372500.23</v>
      </c>
      <c r="H185" s="24">
        <f t="shared" si="2"/>
        <v>98.456289768971146</v>
      </c>
      <c r="I185" s="1"/>
      <c r="J185" s="1"/>
    </row>
    <row r="186" spans="1:10" ht="56.25" x14ac:dyDescent="0.3">
      <c r="A186" s="25" t="s">
        <v>296</v>
      </c>
      <c r="B186" s="12" t="s">
        <v>266</v>
      </c>
      <c r="C186" s="12" t="s">
        <v>297</v>
      </c>
      <c r="D186" s="12" t="s">
        <v>360</v>
      </c>
      <c r="E186" s="12" t="s">
        <v>317</v>
      </c>
      <c r="F186" s="26">
        <v>2409699</v>
      </c>
      <c r="G186" s="34">
        <v>2372500.23</v>
      </c>
      <c r="H186" s="24">
        <f t="shared" si="2"/>
        <v>98.456289768971146</v>
      </c>
      <c r="I186" s="1"/>
      <c r="J186" s="1"/>
    </row>
    <row r="187" spans="1:10" ht="93.75" x14ac:dyDescent="0.3">
      <c r="A187" s="25" t="s">
        <v>374</v>
      </c>
      <c r="B187" s="12" t="s">
        <v>266</v>
      </c>
      <c r="C187" s="12" t="s">
        <v>297</v>
      </c>
      <c r="D187" s="12" t="s">
        <v>360</v>
      </c>
      <c r="E187" s="12" t="s">
        <v>23</v>
      </c>
      <c r="F187" s="26">
        <v>2402299</v>
      </c>
      <c r="G187" s="34">
        <v>2365960.23</v>
      </c>
      <c r="H187" s="24">
        <f t="shared" si="2"/>
        <v>98.487333591696952</v>
      </c>
      <c r="I187" s="1"/>
      <c r="J187" s="1"/>
    </row>
    <row r="188" spans="1:10" ht="56.25" x14ac:dyDescent="0.3">
      <c r="A188" s="25" t="s">
        <v>1130</v>
      </c>
      <c r="B188" s="12" t="s">
        <v>266</v>
      </c>
      <c r="C188" s="12" t="s">
        <v>297</v>
      </c>
      <c r="D188" s="12" t="s">
        <v>367</v>
      </c>
      <c r="E188" s="12" t="s">
        <v>23</v>
      </c>
      <c r="F188" s="26">
        <v>913083</v>
      </c>
      <c r="G188" s="34">
        <v>892185.14</v>
      </c>
      <c r="H188" s="24">
        <f t="shared" si="2"/>
        <v>97.711285830532375</v>
      </c>
      <c r="I188" s="1"/>
      <c r="J188" s="1"/>
    </row>
    <row r="189" spans="1:10" ht="37.5" x14ac:dyDescent="0.3">
      <c r="A189" s="25" t="s">
        <v>298</v>
      </c>
      <c r="B189" s="12" t="s">
        <v>266</v>
      </c>
      <c r="C189" s="12" t="s">
        <v>297</v>
      </c>
      <c r="D189" s="12" t="s">
        <v>367</v>
      </c>
      <c r="E189" s="12" t="s">
        <v>25</v>
      </c>
      <c r="F189" s="26">
        <v>913083</v>
      </c>
      <c r="G189" s="34">
        <v>892185.14</v>
      </c>
      <c r="H189" s="24">
        <f t="shared" si="2"/>
        <v>97.711285830532375</v>
      </c>
      <c r="I189" s="1"/>
      <c r="J189" s="1"/>
    </row>
    <row r="190" spans="1:10" ht="56.25" x14ac:dyDescent="0.3">
      <c r="A190" s="25" t="s">
        <v>1162</v>
      </c>
      <c r="B190" s="12" t="s">
        <v>266</v>
      </c>
      <c r="C190" s="12" t="s">
        <v>297</v>
      </c>
      <c r="D190" s="12" t="s">
        <v>368</v>
      </c>
      <c r="E190" s="12" t="s">
        <v>23</v>
      </c>
      <c r="F190" s="26">
        <v>1489216</v>
      </c>
      <c r="G190" s="34">
        <v>1473775.09</v>
      </c>
      <c r="H190" s="24">
        <f t="shared" si="2"/>
        <v>98.963151752331441</v>
      </c>
      <c r="I190" s="1"/>
      <c r="J190" s="1"/>
    </row>
    <row r="191" spans="1:10" ht="37.5" x14ac:dyDescent="0.3">
      <c r="A191" s="25" t="s">
        <v>298</v>
      </c>
      <c r="B191" s="12" t="s">
        <v>266</v>
      </c>
      <c r="C191" s="12" t="s">
        <v>297</v>
      </c>
      <c r="D191" s="12" t="s">
        <v>368</v>
      </c>
      <c r="E191" s="12" t="s">
        <v>25</v>
      </c>
      <c r="F191" s="26">
        <v>1489216</v>
      </c>
      <c r="G191" s="26">
        <v>1473775.09</v>
      </c>
      <c r="H191" s="24">
        <f t="shared" si="2"/>
        <v>98.963151752331441</v>
      </c>
      <c r="I191" s="1"/>
      <c r="J191" s="1"/>
    </row>
    <row r="192" spans="1:10" ht="37.5" x14ac:dyDescent="0.3">
      <c r="A192" s="25" t="s">
        <v>377</v>
      </c>
      <c r="B192" s="12" t="s">
        <v>266</v>
      </c>
      <c r="C192" s="12" t="s">
        <v>297</v>
      </c>
      <c r="D192" s="12" t="s">
        <v>360</v>
      </c>
      <c r="E192" s="12" t="s">
        <v>29</v>
      </c>
      <c r="F192" s="26">
        <v>7400</v>
      </c>
      <c r="G192" s="26">
        <v>6540</v>
      </c>
      <c r="H192" s="24">
        <f t="shared" si="2"/>
        <v>88.378378378378372</v>
      </c>
      <c r="I192" s="1"/>
      <c r="J192" s="1"/>
    </row>
    <row r="193" spans="1:10" ht="56.25" x14ac:dyDescent="0.3">
      <c r="A193" s="25" t="s">
        <v>1130</v>
      </c>
      <c r="B193" s="12" t="s">
        <v>266</v>
      </c>
      <c r="C193" s="12" t="s">
        <v>297</v>
      </c>
      <c r="D193" s="12" t="s">
        <v>367</v>
      </c>
      <c r="E193" s="12" t="s">
        <v>29</v>
      </c>
      <c r="F193" s="26">
        <v>7400</v>
      </c>
      <c r="G193" s="26">
        <v>6540</v>
      </c>
      <c r="H193" s="24">
        <f t="shared" si="2"/>
        <v>88.378378378378372</v>
      </c>
      <c r="I193" s="1"/>
      <c r="J193" s="1"/>
    </row>
    <row r="194" spans="1:10" ht="37.5" x14ac:dyDescent="0.3">
      <c r="A194" s="25" t="s">
        <v>299</v>
      </c>
      <c r="B194" s="12" t="s">
        <v>266</v>
      </c>
      <c r="C194" s="12" t="s">
        <v>297</v>
      </c>
      <c r="D194" s="12" t="s">
        <v>367</v>
      </c>
      <c r="E194" s="12" t="s">
        <v>31</v>
      </c>
      <c r="F194" s="26">
        <v>7400</v>
      </c>
      <c r="G194" s="26">
        <v>6540</v>
      </c>
      <c r="H194" s="24">
        <f t="shared" si="2"/>
        <v>88.378378378378372</v>
      </c>
      <c r="I194" s="1"/>
      <c r="J194" s="1"/>
    </row>
    <row r="195" spans="1:10" ht="18.75" x14ac:dyDescent="0.3">
      <c r="A195" s="21" t="s">
        <v>326</v>
      </c>
      <c r="B195" s="22" t="s">
        <v>270</v>
      </c>
      <c r="C195" s="22" t="s">
        <v>358</v>
      </c>
      <c r="D195" s="22" t="s">
        <v>360</v>
      </c>
      <c r="E195" s="22" t="s">
        <v>317</v>
      </c>
      <c r="F195" s="23">
        <v>6656275.0199999996</v>
      </c>
      <c r="G195" s="23">
        <v>6324928.3899999997</v>
      </c>
      <c r="H195" s="27">
        <f t="shared" si="2"/>
        <v>95.022041171610127</v>
      </c>
      <c r="I195" s="1"/>
      <c r="J195" s="1"/>
    </row>
    <row r="196" spans="1:10" ht="18.75" x14ac:dyDescent="0.3">
      <c r="A196" s="25" t="s">
        <v>294</v>
      </c>
      <c r="B196" s="12" t="s">
        <v>270</v>
      </c>
      <c r="C196" s="12" t="s">
        <v>295</v>
      </c>
      <c r="D196" s="12" t="s">
        <v>360</v>
      </c>
      <c r="E196" s="12" t="s">
        <v>317</v>
      </c>
      <c r="F196" s="26">
        <v>6656275.0199999996</v>
      </c>
      <c r="G196" s="26">
        <v>6324928.3899999997</v>
      </c>
      <c r="H196" s="24">
        <f t="shared" si="2"/>
        <v>95.022041171610127</v>
      </c>
      <c r="I196" s="1"/>
      <c r="J196" s="1"/>
    </row>
    <row r="197" spans="1:10" ht="56.25" x14ac:dyDescent="0.3">
      <c r="A197" s="25" t="s">
        <v>327</v>
      </c>
      <c r="B197" s="12" t="s">
        <v>270</v>
      </c>
      <c r="C197" s="12" t="s">
        <v>328</v>
      </c>
      <c r="D197" s="12" t="s">
        <v>360</v>
      </c>
      <c r="E197" s="12" t="s">
        <v>317</v>
      </c>
      <c r="F197" s="26">
        <v>3958709.03</v>
      </c>
      <c r="G197" s="34">
        <v>3901942.73</v>
      </c>
      <c r="H197" s="24">
        <f t="shared" si="2"/>
        <v>98.566040101209467</v>
      </c>
      <c r="I197" s="1"/>
      <c r="J197" s="1"/>
    </row>
    <row r="198" spans="1:10" ht="93.75" x14ac:dyDescent="0.3">
      <c r="A198" s="25" t="s">
        <v>374</v>
      </c>
      <c r="B198" s="12" t="s">
        <v>270</v>
      </c>
      <c r="C198" s="12" t="s">
        <v>328</v>
      </c>
      <c r="D198" s="12" t="s">
        <v>360</v>
      </c>
      <c r="E198" s="12" t="s">
        <v>23</v>
      </c>
      <c r="F198" s="26">
        <v>3958709.03</v>
      </c>
      <c r="G198" s="34">
        <v>3901942.73</v>
      </c>
      <c r="H198" s="24">
        <f t="shared" si="2"/>
        <v>98.566040101209467</v>
      </c>
      <c r="I198" s="1"/>
      <c r="J198" s="1"/>
    </row>
    <row r="199" spans="1:10" ht="37.5" x14ac:dyDescent="0.3">
      <c r="A199" s="25" t="s">
        <v>1163</v>
      </c>
      <c r="B199" s="12" t="s">
        <v>270</v>
      </c>
      <c r="C199" s="12" t="s">
        <v>328</v>
      </c>
      <c r="D199" s="12" t="s">
        <v>369</v>
      </c>
      <c r="E199" s="12" t="s">
        <v>23</v>
      </c>
      <c r="F199" s="26">
        <v>3958709.03</v>
      </c>
      <c r="G199" s="34">
        <v>3901942.73</v>
      </c>
      <c r="H199" s="24">
        <f t="shared" si="2"/>
        <v>98.566040101209467</v>
      </c>
      <c r="I199" s="1"/>
      <c r="J199" s="1"/>
    </row>
    <row r="200" spans="1:10" ht="37.5" x14ac:dyDescent="0.3">
      <c r="A200" s="25" t="s">
        <v>298</v>
      </c>
      <c r="B200" s="12" t="s">
        <v>270</v>
      </c>
      <c r="C200" s="12" t="s">
        <v>328</v>
      </c>
      <c r="D200" s="12" t="s">
        <v>369</v>
      </c>
      <c r="E200" s="12" t="s">
        <v>25</v>
      </c>
      <c r="F200" s="26">
        <v>3958709.03</v>
      </c>
      <c r="G200" s="26">
        <v>3901942.73</v>
      </c>
      <c r="H200" s="24">
        <f t="shared" si="2"/>
        <v>98.566040101209467</v>
      </c>
      <c r="I200" s="1"/>
      <c r="J200" s="1"/>
    </row>
    <row r="201" spans="1:10" ht="75" x14ac:dyDescent="0.3">
      <c r="A201" s="25" t="s">
        <v>329</v>
      </c>
      <c r="B201" s="12" t="s">
        <v>270</v>
      </c>
      <c r="C201" s="12" t="s">
        <v>330</v>
      </c>
      <c r="D201" s="12" t="s">
        <v>360</v>
      </c>
      <c r="E201" s="12" t="s">
        <v>317</v>
      </c>
      <c r="F201" s="26">
        <v>2697565.99</v>
      </c>
      <c r="G201" s="26">
        <v>2422985.66</v>
      </c>
      <c r="H201" s="24">
        <f t="shared" si="2"/>
        <v>89.821182094603742</v>
      </c>
      <c r="I201" s="1"/>
      <c r="J201" s="1"/>
    </row>
    <row r="202" spans="1:10" ht="93.75" x14ac:dyDescent="0.3">
      <c r="A202" s="25" t="s">
        <v>374</v>
      </c>
      <c r="B202" s="12" t="s">
        <v>270</v>
      </c>
      <c r="C202" s="12" t="s">
        <v>330</v>
      </c>
      <c r="D202" s="12" t="s">
        <v>360</v>
      </c>
      <c r="E202" s="12" t="s">
        <v>23</v>
      </c>
      <c r="F202" s="26">
        <v>2505367.67</v>
      </c>
      <c r="G202" s="34">
        <v>2246049.2999999998</v>
      </c>
      <c r="H202" s="24">
        <f t="shared" si="2"/>
        <v>89.649488452128054</v>
      </c>
      <c r="I202" s="1"/>
      <c r="J202" s="1"/>
    </row>
    <row r="203" spans="1:10" ht="56.25" x14ac:dyDescent="0.3">
      <c r="A203" s="25" t="s">
        <v>1164</v>
      </c>
      <c r="B203" s="12" t="s">
        <v>270</v>
      </c>
      <c r="C203" s="12" t="s">
        <v>330</v>
      </c>
      <c r="D203" s="12" t="s">
        <v>370</v>
      </c>
      <c r="E203" s="12" t="s">
        <v>23</v>
      </c>
      <c r="F203" s="26">
        <v>1778368.24</v>
      </c>
      <c r="G203" s="34">
        <v>1689697.3</v>
      </c>
      <c r="H203" s="24">
        <f t="shared" si="2"/>
        <v>95.013915678116263</v>
      </c>
      <c r="I203" s="1"/>
      <c r="J203" s="1"/>
    </row>
    <row r="204" spans="1:10" ht="37.5" x14ac:dyDescent="0.3">
      <c r="A204" s="25" t="s">
        <v>298</v>
      </c>
      <c r="B204" s="12" t="s">
        <v>270</v>
      </c>
      <c r="C204" s="12" t="s">
        <v>330</v>
      </c>
      <c r="D204" s="12" t="s">
        <v>370</v>
      </c>
      <c r="E204" s="12" t="s">
        <v>25</v>
      </c>
      <c r="F204" s="26">
        <v>1778368.24</v>
      </c>
      <c r="G204" s="34">
        <v>1689697.3</v>
      </c>
      <c r="H204" s="24">
        <f t="shared" si="2"/>
        <v>95.013915678116263</v>
      </c>
      <c r="I204" s="1"/>
      <c r="J204" s="1"/>
    </row>
    <row r="205" spans="1:10" ht="56.25" x14ac:dyDescent="0.3">
      <c r="A205" s="25" t="s">
        <v>1130</v>
      </c>
      <c r="B205" s="12" t="s">
        <v>270</v>
      </c>
      <c r="C205" s="12" t="s">
        <v>330</v>
      </c>
      <c r="D205" s="12" t="s">
        <v>367</v>
      </c>
      <c r="E205" s="12" t="s">
        <v>23</v>
      </c>
      <c r="F205" s="26">
        <v>726999.43</v>
      </c>
      <c r="G205" s="34">
        <v>556352</v>
      </c>
      <c r="H205" s="24">
        <f t="shared" si="2"/>
        <v>76.527157662283173</v>
      </c>
      <c r="I205" s="1"/>
      <c r="J205" s="1"/>
    </row>
    <row r="206" spans="1:10" ht="37.5" x14ac:dyDescent="0.3">
      <c r="A206" s="25" t="s">
        <v>298</v>
      </c>
      <c r="B206" s="12" t="s">
        <v>270</v>
      </c>
      <c r="C206" s="12" t="s">
        <v>330</v>
      </c>
      <c r="D206" s="12" t="s">
        <v>367</v>
      </c>
      <c r="E206" s="12" t="s">
        <v>25</v>
      </c>
      <c r="F206" s="26">
        <v>726999.43</v>
      </c>
      <c r="G206" s="34">
        <v>556352</v>
      </c>
      <c r="H206" s="24">
        <f t="shared" si="2"/>
        <v>76.527157662283173</v>
      </c>
      <c r="I206" s="1"/>
      <c r="J206" s="1"/>
    </row>
    <row r="207" spans="1:10" ht="37.5" x14ac:dyDescent="0.3">
      <c r="A207" s="25" t="s">
        <v>377</v>
      </c>
      <c r="B207" s="12" t="s">
        <v>270</v>
      </c>
      <c r="C207" s="12" t="s">
        <v>330</v>
      </c>
      <c r="D207" s="12" t="s">
        <v>360</v>
      </c>
      <c r="E207" s="12" t="s">
        <v>29</v>
      </c>
      <c r="F207" s="26">
        <v>192198.32</v>
      </c>
      <c r="G207" s="34">
        <v>176936.36</v>
      </c>
      <c r="H207" s="24">
        <f t="shared" si="2"/>
        <v>92.059264617921727</v>
      </c>
      <c r="I207" s="1"/>
      <c r="J207" s="1"/>
    </row>
    <row r="208" spans="1:10" ht="56.25" x14ac:dyDescent="0.3">
      <c r="A208" s="25" t="s">
        <v>1130</v>
      </c>
      <c r="B208" s="12" t="s">
        <v>270</v>
      </c>
      <c r="C208" s="12" t="s">
        <v>330</v>
      </c>
      <c r="D208" s="12" t="s">
        <v>367</v>
      </c>
      <c r="E208" s="12" t="s">
        <v>29</v>
      </c>
      <c r="F208" s="26">
        <v>192198.32</v>
      </c>
      <c r="G208" s="26">
        <v>176936.36</v>
      </c>
      <c r="H208" s="24">
        <f t="shared" si="2"/>
        <v>92.059264617921727</v>
      </c>
      <c r="I208" s="1"/>
      <c r="J208" s="1"/>
    </row>
    <row r="209" spans="1:10" ht="37.5" x14ac:dyDescent="0.3">
      <c r="A209" s="25" t="s">
        <v>299</v>
      </c>
      <c r="B209" s="12" t="s">
        <v>270</v>
      </c>
      <c r="C209" s="12" t="s">
        <v>330</v>
      </c>
      <c r="D209" s="12" t="s">
        <v>367</v>
      </c>
      <c r="E209" s="12" t="s">
        <v>31</v>
      </c>
      <c r="F209" s="26">
        <v>192198.32</v>
      </c>
      <c r="G209" s="26">
        <v>176936.36</v>
      </c>
      <c r="H209" s="24">
        <f t="shared" si="2"/>
        <v>92.059264617921727</v>
      </c>
      <c r="I209" s="1"/>
      <c r="J209" s="1"/>
    </row>
    <row r="210" spans="1:10" ht="18.75" x14ac:dyDescent="0.3">
      <c r="A210" s="21" t="s">
        <v>999</v>
      </c>
      <c r="B210" s="22" t="s">
        <v>19</v>
      </c>
      <c r="C210" s="22" t="s">
        <v>358</v>
      </c>
      <c r="D210" s="22" t="s">
        <v>360</v>
      </c>
      <c r="E210" s="22" t="s">
        <v>317</v>
      </c>
      <c r="F210" s="23">
        <v>535344254.55000001</v>
      </c>
      <c r="G210" s="23">
        <v>497143631.44</v>
      </c>
      <c r="H210" s="27">
        <f t="shared" si="2"/>
        <v>92.864288206079522</v>
      </c>
      <c r="I210" s="1"/>
      <c r="J210" s="1"/>
    </row>
    <row r="211" spans="1:10" ht="18.75" x14ac:dyDescent="0.3">
      <c r="A211" s="25" t="s">
        <v>294</v>
      </c>
      <c r="B211" s="12" t="s">
        <v>19</v>
      </c>
      <c r="C211" s="12" t="s">
        <v>295</v>
      </c>
      <c r="D211" s="12" t="s">
        <v>360</v>
      </c>
      <c r="E211" s="12" t="s">
        <v>317</v>
      </c>
      <c r="F211" s="26">
        <v>129459457.37</v>
      </c>
      <c r="G211" s="34">
        <v>122023567.39</v>
      </c>
      <c r="H211" s="24">
        <f t="shared" si="2"/>
        <v>94.256201801659074</v>
      </c>
      <c r="I211" s="1"/>
      <c r="J211" s="1"/>
    </row>
    <row r="212" spans="1:10" ht="75" x14ac:dyDescent="0.3">
      <c r="A212" s="25" t="s">
        <v>1000</v>
      </c>
      <c r="B212" s="12" t="s">
        <v>19</v>
      </c>
      <c r="C212" s="12" t="s">
        <v>332</v>
      </c>
      <c r="D212" s="12" t="s">
        <v>360</v>
      </c>
      <c r="E212" s="12" t="s">
        <v>317</v>
      </c>
      <c r="F212" s="26">
        <v>60945443.140000001</v>
      </c>
      <c r="G212" s="34">
        <v>59786614.149999999</v>
      </c>
      <c r="H212" s="24">
        <f t="shared" si="2"/>
        <v>98.098579762004505</v>
      </c>
      <c r="I212" s="1"/>
      <c r="J212" s="1"/>
    </row>
    <row r="213" spans="1:10" ht="93.75" x14ac:dyDescent="0.3">
      <c r="A213" s="25" t="s">
        <v>374</v>
      </c>
      <c r="B213" s="12" t="s">
        <v>19</v>
      </c>
      <c r="C213" s="12" t="s">
        <v>332</v>
      </c>
      <c r="D213" s="12" t="s">
        <v>360</v>
      </c>
      <c r="E213" s="12" t="s">
        <v>23</v>
      </c>
      <c r="F213" s="26">
        <v>59500273.880000003</v>
      </c>
      <c r="G213" s="34">
        <v>58409818.490000002</v>
      </c>
      <c r="H213" s="24">
        <f t="shared" si="2"/>
        <v>98.167310301463104</v>
      </c>
      <c r="I213" s="1"/>
      <c r="J213" s="1"/>
    </row>
    <row r="214" spans="1:10" ht="56.25" x14ac:dyDescent="0.3">
      <c r="A214" s="25" t="s">
        <v>1165</v>
      </c>
      <c r="B214" s="12" t="s">
        <v>19</v>
      </c>
      <c r="C214" s="12" t="s">
        <v>332</v>
      </c>
      <c r="D214" s="12" t="s">
        <v>842</v>
      </c>
      <c r="E214" s="12" t="s">
        <v>23</v>
      </c>
      <c r="F214" s="26">
        <v>3533405.33</v>
      </c>
      <c r="G214" s="34">
        <v>3514008.48</v>
      </c>
      <c r="H214" s="24">
        <f t="shared" si="2"/>
        <v>99.451043732930572</v>
      </c>
      <c r="I214" s="1"/>
      <c r="J214" s="1"/>
    </row>
    <row r="215" spans="1:10" ht="37.5" x14ac:dyDescent="0.3">
      <c r="A215" s="25" t="s">
        <v>298</v>
      </c>
      <c r="B215" s="12" t="s">
        <v>19</v>
      </c>
      <c r="C215" s="12" t="s">
        <v>332</v>
      </c>
      <c r="D215" s="12" t="s">
        <v>842</v>
      </c>
      <c r="E215" s="12" t="s">
        <v>25</v>
      </c>
      <c r="F215" s="26">
        <v>3533405.33</v>
      </c>
      <c r="G215" s="34">
        <v>3514008.48</v>
      </c>
      <c r="H215" s="24">
        <f t="shared" si="2"/>
        <v>99.451043732930572</v>
      </c>
      <c r="I215" s="1"/>
      <c r="J215" s="1"/>
    </row>
    <row r="216" spans="1:10" ht="56.25" x14ac:dyDescent="0.3">
      <c r="A216" s="25" t="s">
        <v>1130</v>
      </c>
      <c r="B216" s="12" t="s">
        <v>19</v>
      </c>
      <c r="C216" s="12" t="s">
        <v>332</v>
      </c>
      <c r="D216" s="12" t="s">
        <v>843</v>
      </c>
      <c r="E216" s="12" t="s">
        <v>23</v>
      </c>
      <c r="F216" s="26">
        <v>48371697.969999999</v>
      </c>
      <c r="G216" s="34">
        <v>47300639.43</v>
      </c>
      <c r="H216" s="24">
        <f t="shared" si="2"/>
        <v>97.785774357839855</v>
      </c>
      <c r="I216" s="1"/>
      <c r="J216" s="1"/>
    </row>
    <row r="217" spans="1:10" ht="37.5" x14ac:dyDescent="0.3">
      <c r="A217" s="25" t="s">
        <v>298</v>
      </c>
      <c r="B217" s="12" t="s">
        <v>19</v>
      </c>
      <c r="C217" s="12" t="s">
        <v>332</v>
      </c>
      <c r="D217" s="12" t="s">
        <v>843</v>
      </c>
      <c r="E217" s="12" t="s">
        <v>25</v>
      </c>
      <c r="F217" s="26">
        <v>48371697.969999999</v>
      </c>
      <c r="G217" s="34">
        <v>47300639.43</v>
      </c>
      <c r="H217" s="24">
        <f t="shared" si="2"/>
        <v>97.785774357839855</v>
      </c>
      <c r="I217" s="1"/>
      <c r="J217" s="1"/>
    </row>
    <row r="218" spans="1:10" ht="225" x14ac:dyDescent="0.3">
      <c r="A218" s="25" t="s">
        <v>1166</v>
      </c>
      <c r="B218" s="12" t="s">
        <v>19</v>
      </c>
      <c r="C218" s="12" t="s">
        <v>332</v>
      </c>
      <c r="D218" s="12" t="s">
        <v>844</v>
      </c>
      <c r="E218" s="12" t="s">
        <v>23</v>
      </c>
      <c r="F218" s="26">
        <v>1423419.06</v>
      </c>
      <c r="G218" s="34">
        <v>1423419.06</v>
      </c>
      <c r="H218" s="24">
        <f t="shared" si="2"/>
        <v>100</v>
      </c>
      <c r="I218" s="1"/>
      <c r="J218" s="1"/>
    </row>
    <row r="219" spans="1:10" ht="37.5" x14ac:dyDescent="0.3">
      <c r="A219" s="21" t="s">
        <v>298</v>
      </c>
      <c r="B219" s="22" t="s">
        <v>19</v>
      </c>
      <c r="C219" s="22" t="s">
        <v>332</v>
      </c>
      <c r="D219" s="22" t="s">
        <v>844</v>
      </c>
      <c r="E219" s="22" t="s">
        <v>25</v>
      </c>
      <c r="F219" s="23">
        <v>1423419.06</v>
      </c>
      <c r="G219" s="23">
        <v>1423419.06</v>
      </c>
      <c r="H219" s="27">
        <f t="shared" si="2"/>
        <v>100</v>
      </c>
      <c r="I219" s="1"/>
      <c r="J219" s="1"/>
    </row>
    <row r="220" spans="1:10" ht="206.25" x14ac:dyDescent="0.3">
      <c r="A220" s="25" t="s">
        <v>1167</v>
      </c>
      <c r="B220" s="12" t="s">
        <v>19</v>
      </c>
      <c r="C220" s="12" t="s">
        <v>332</v>
      </c>
      <c r="D220" s="12" t="s">
        <v>845</v>
      </c>
      <c r="E220" s="12" t="s">
        <v>23</v>
      </c>
      <c r="F220" s="26">
        <v>460948</v>
      </c>
      <c r="G220" s="26">
        <v>460948</v>
      </c>
      <c r="H220" s="24">
        <f t="shared" si="2"/>
        <v>100</v>
      </c>
      <c r="I220" s="1"/>
      <c r="J220" s="1"/>
    </row>
    <row r="221" spans="1:10" ht="37.5" x14ac:dyDescent="0.3">
      <c r="A221" s="25" t="s">
        <v>298</v>
      </c>
      <c r="B221" s="12" t="s">
        <v>19</v>
      </c>
      <c r="C221" s="12" t="s">
        <v>332</v>
      </c>
      <c r="D221" s="12" t="s">
        <v>845</v>
      </c>
      <c r="E221" s="12" t="s">
        <v>25</v>
      </c>
      <c r="F221" s="26">
        <v>460948</v>
      </c>
      <c r="G221" s="26">
        <v>460948</v>
      </c>
      <c r="H221" s="24">
        <f t="shared" si="2"/>
        <v>100</v>
      </c>
      <c r="I221" s="1"/>
      <c r="J221" s="1"/>
    </row>
    <row r="222" spans="1:10" ht="37.5" x14ac:dyDescent="0.3">
      <c r="A222" s="25" t="s">
        <v>1168</v>
      </c>
      <c r="B222" s="12" t="s">
        <v>19</v>
      </c>
      <c r="C222" s="12" t="s">
        <v>332</v>
      </c>
      <c r="D222" s="12" t="s">
        <v>847</v>
      </c>
      <c r="E222" s="12" t="s">
        <v>23</v>
      </c>
      <c r="F222" s="26">
        <v>2224517.48</v>
      </c>
      <c r="G222" s="34">
        <v>2224517.48</v>
      </c>
      <c r="H222" s="24">
        <f t="shared" si="2"/>
        <v>100</v>
      </c>
      <c r="I222" s="1"/>
      <c r="J222" s="1"/>
    </row>
    <row r="223" spans="1:10" ht="37.5" x14ac:dyDescent="0.3">
      <c r="A223" s="25" t="s">
        <v>298</v>
      </c>
      <c r="B223" s="12" t="s">
        <v>19</v>
      </c>
      <c r="C223" s="12" t="s">
        <v>332</v>
      </c>
      <c r="D223" s="12" t="s">
        <v>847</v>
      </c>
      <c r="E223" s="12" t="s">
        <v>25</v>
      </c>
      <c r="F223" s="26">
        <v>2224517.48</v>
      </c>
      <c r="G223" s="34">
        <v>2224517.48</v>
      </c>
      <c r="H223" s="24">
        <f t="shared" si="2"/>
        <v>100</v>
      </c>
      <c r="I223" s="1"/>
      <c r="J223" s="1"/>
    </row>
    <row r="224" spans="1:10" ht="75" x14ac:dyDescent="0.3">
      <c r="A224" s="25" t="s">
        <v>1169</v>
      </c>
      <c r="B224" s="12" t="s">
        <v>19</v>
      </c>
      <c r="C224" s="12" t="s">
        <v>332</v>
      </c>
      <c r="D224" s="12" t="s">
        <v>848</v>
      </c>
      <c r="E224" s="12" t="s">
        <v>23</v>
      </c>
      <c r="F224" s="26">
        <v>335696.2</v>
      </c>
      <c r="G224" s="34">
        <v>335696.2</v>
      </c>
      <c r="H224" s="24">
        <f t="shared" si="2"/>
        <v>100</v>
      </c>
      <c r="I224" s="1"/>
      <c r="J224" s="1"/>
    </row>
    <row r="225" spans="1:13" ht="37.5" x14ac:dyDescent="0.3">
      <c r="A225" s="25" t="s">
        <v>298</v>
      </c>
      <c r="B225" s="12" t="s">
        <v>19</v>
      </c>
      <c r="C225" s="12" t="s">
        <v>332</v>
      </c>
      <c r="D225" s="12" t="s">
        <v>848</v>
      </c>
      <c r="E225" s="12" t="s">
        <v>25</v>
      </c>
      <c r="F225" s="26">
        <v>335696.2</v>
      </c>
      <c r="G225" s="26">
        <v>335696.2</v>
      </c>
      <c r="H225" s="24">
        <f t="shared" si="2"/>
        <v>100</v>
      </c>
      <c r="I225" s="1"/>
      <c r="J225" s="1"/>
    </row>
    <row r="226" spans="1:13" ht="131.25" x14ac:dyDescent="0.3">
      <c r="A226" s="25" t="s">
        <v>1131</v>
      </c>
      <c r="B226" s="12" t="s">
        <v>19</v>
      </c>
      <c r="C226" s="12" t="s">
        <v>332</v>
      </c>
      <c r="D226" s="12" t="s">
        <v>960</v>
      </c>
      <c r="E226" s="12" t="s">
        <v>23</v>
      </c>
      <c r="F226" s="26">
        <v>470781.18</v>
      </c>
      <c r="G226" s="34">
        <v>470781.18</v>
      </c>
      <c r="H226" s="24">
        <f t="shared" si="2"/>
        <v>100</v>
      </c>
      <c r="I226" s="1"/>
      <c r="J226" s="1"/>
    </row>
    <row r="227" spans="1:13" ht="37.5" x14ac:dyDescent="0.3">
      <c r="A227" s="25" t="s">
        <v>298</v>
      </c>
      <c r="B227" s="12" t="s">
        <v>19</v>
      </c>
      <c r="C227" s="12" t="s">
        <v>332</v>
      </c>
      <c r="D227" s="12" t="s">
        <v>960</v>
      </c>
      <c r="E227" s="12" t="s">
        <v>25</v>
      </c>
      <c r="F227" s="26">
        <v>470781.18</v>
      </c>
      <c r="G227" s="34">
        <v>470781.18</v>
      </c>
      <c r="H227" s="24">
        <f t="shared" si="2"/>
        <v>100</v>
      </c>
      <c r="I227" s="1"/>
      <c r="J227" s="1"/>
    </row>
    <row r="228" spans="1:13" ht="56.25" x14ac:dyDescent="0.3">
      <c r="A228" s="25" t="s">
        <v>1132</v>
      </c>
      <c r="B228" s="12" t="s">
        <v>19</v>
      </c>
      <c r="C228" s="12" t="s">
        <v>332</v>
      </c>
      <c r="D228" s="12" t="s">
        <v>365</v>
      </c>
      <c r="E228" s="12" t="s">
        <v>23</v>
      </c>
      <c r="F228" s="26">
        <v>1385971.11</v>
      </c>
      <c r="G228" s="34">
        <v>1385971.11</v>
      </c>
      <c r="H228" s="24">
        <f t="shared" si="2"/>
        <v>100</v>
      </c>
      <c r="I228" s="1"/>
      <c r="J228" s="1"/>
    </row>
    <row r="229" spans="1:13" ht="37.5" x14ac:dyDescent="0.3">
      <c r="A229" s="25" t="s">
        <v>298</v>
      </c>
      <c r="B229" s="12" t="s">
        <v>19</v>
      </c>
      <c r="C229" s="12" t="s">
        <v>332</v>
      </c>
      <c r="D229" s="12" t="s">
        <v>365</v>
      </c>
      <c r="E229" s="12" t="s">
        <v>25</v>
      </c>
      <c r="F229" s="26">
        <v>1385971.11</v>
      </c>
      <c r="G229" s="34">
        <v>1385971.11</v>
      </c>
      <c r="H229" s="24">
        <f t="shared" si="2"/>
        <v>100</v>
      </c>
      <c r="I229" s="1"/>
      <c r="J229" s="1"/>
    </row>
    <row r="230" spans="1:13" ht="93.75" x14ac:dyDescent="0.3">
      <c r="A230" s="25" t="s">
        <v>1133</v>
      </c>
      <c r="B230" s="12" t="s">
        <v>19</v>
      </c>
      <c r="C230" s="12" t="s">
        <v>332</v>
      </c>
      <c r="D230" s="12" t="s">
        <v>1069</v>
      </c>
      <c r="E230" s="12" t="s">
        <v>23</v>
      </c>
      <c r="F230" s="26">
        <v>1293837.55</v>
      </c>
      <c r="G230" s="34">
        <v>1293837.55</v>
      </c>
      <c r="H230" s="24">
        <f t="shared" si="2"/>
        <v>100</v>
      </c>
      <c r="I230" s="1"/>
      <c r="J230" s="1"/>
    </row>
    <row r="231" spans="1:13" ht="37.5" x14ac:dyDescent="0.3">
      <c r="A231" s="25" t="s">
        <v>298</v>
      </c>
      <c r="B231" s="12" t="s">
        <v>19</v>
      </c>
      <c r="C231" s="12" t="s">
        <v>332</v>
      </c>
      <c r="D231" s="12" t="s">
        <v>1069</v>
      </c>
      <c r="E231" s="12" t="s">
        <v>25</v>
      </c>
      <c r="F231" s="26">
        <v>1293837.55</v>
      </c>
      <c r="G231" s="34">
        <v>1293837.55</v>
      </c>
      <c r="H231" s="24">
        <f t="shared" si="2"/>
        <v>100</v>
      </c>
      <c r="I231" s="1"/>
      <c r="J231" s="1"/>
    </row>
    <row r="232" spans="1:13" ht="37.5" x14ac:dyDescent="0.3">
      <c r="A232" s="25" t="s">
        <v>377</v>
      </c>
      <c r="B232" s="12" t="s">
        <v>19</v>
      </c>
      <c r="C232" s="12" t="s">
        <v>332</v>
      </c>
      <c r="D232" s="12" t="s">
        <v>360</v>
      </c>
      <c r="E232" s="12" t="s">
        <v>29</v>
      </c>
      <c r="F232" s="26">
        <v>1289649.26</v>
      </c>
      <c r="G232" s="34">
        <v>1222789.69</v>
      </c>
      <c r="H232" s="24">
        <f t="shared" si="2"/>
        <v>94.81567802396134</v>
      </c>
      <c r="I232" s="1"/>
      <c r="J232" s="1"/>
    </row>
    <row r="233" spans="1:13" ht="56.25" x14ac:dyDescent="0.3">
      <c r="A233" s="25" t="s">
        <v>1130</v>
      </c>
      <c r="B233" s="12" t="s">
        <v>19</v>
      </c>
      <c r="C233" s="12" t="s">
        <v>332</v>
      </c>
      <c r="D233" s="12" t="s">
        <v>843</v>
      </c>
      <c r="E233" s="12" t="s">
        <v>29</v>
      </c>
      <c r="F233" s="26">
        <v>117500</v>
      </c>
      <c r="G233" s="34">
        <v>50640.43</v>
      </c>
      <c r="H233" s="24">
        <f t="shared" si="2"/>
        <v>43.098238297872342</v>
      </c>
      <c r="I233" s="1"/>
      <c r="J233" s="1"/>
    </row>
    <row r="234" spans="1:13" ht="37.5" x14ac:dyDescent="0.3">
      <c r="A234" s="25" t="s">
        <v>299</v>
      </c>
      <c r="B234" s="12" t="s">
        <v>19</v>
      </c>
      <c r="C234" s="12" t="s">
        <v>332</v>
      </c>
      <c r="D234" s="12" t="s">
        <v>843</v>
      </c>
      <c r="E234" s="12" t="s">
        <v>31</v>
      </c>
      <c r="F234" s="26">
        <v>117500</v>
      </c>
      <c r="G234" s="26">
        <v>50640.43</v>
      </c>
      <c r="H234" s="24">
        <f t="shared" si="2"/>
        <v>43.098238297872342</v>
      </c>
      <c r="I234" s="1"/>
      <c r="J234" s="1"/>
      <c r="L234" s="45"/>
      <c r="M234" s="45"/>
    </row>
    <row r="235" spans="1:13" ht="225" x14ac:dyDescent="0.3">
      <c r="A235" s="25" t="s">
        <v>1166</v>
      </c>
      <c r="B235" s="12" t="s">
        <v>19</v>
      </c>
      <c r="C235" s="12" t="s">
        <v>332</v>
      </c>
      <c r="D235" s="12" t="s">
        <v>844</v>
      </c>
      <c r="E235" s="12" t="s">
        <v>29</v>
      </c>
      <c r="F235" s="26">
        <v>261539.94</v>
      </c>
      <c r="G235" s="37">
        <v>261539.94</v>
      </c>
      <c r="H235" s="24">
        <f t="shared" ref="H235:H321" si="3">G235/F235*100</f>
        <v>100</v>
      </c>
      <c r="I235" s="1"/>
      <c r="J235" s="1"/>
      <c r="L235" s="45"/>
    </row>
    <row r="236" spans="1:13" ht="37.5" x14ac:dyDescent="0.3">
      <c r="A236" s="25" t="s">
        <v>299</v>
      </c>
      <c r="B236" s="12" t="s">
        <v>19</v>
      </c>
      <c r="C236" s="12" t="s">
        <v>332</v>
      </c>
      <c r="D236" s="12" t="s">
        <v>844</v>
      </c>
      <c r="E236" s="12" t="s">
        <v>31</v>
      </c>
      <c r="F236" s="26">
        <v>261539.94</v>
      </c>
      <c r="G236" s="26">
        <v>261539.94</v>
      </c>
      <c r="H236" s="24">
        <f t="shared" si="3"/>
        <v>100</v>
      </c>
      <c r="I236" s="1"/>
      <c r="J236" s="1"/>
    </row>
    <row r="237" spans="1:13" ht="206.25" x14ac:dyDescent="0.3">
      <c r="A237" s="25" t="s">
        <v>1167</v>
      </c>
      <c r="B237" s="12" t="s">
        <v>19</v>
      </c>
      <c r="C237" s="12" t="s">
        <v>332</v>
      </c>
      <c r="D237" s="12" t="s">
        <v>845</v>
      </c>
      <c r="E237" s="12" t="s">
        <v>29</v>
      </c>
      <c r="F237" s="26">
        <v>100705</v>
      </c>
      <c r="G237" s="34">
        <v>100705</v>
      </c>
      <c r="H237" s="24">
        <f t="shared" si="3"/>
        <v>100</v>
      </c>
      <c r="I237" s="1"/>
      <c r="J237" s="1"/>
    </row>
    <row r="238" spans="1:13" ht="37.5" x14ac:dyDescent="0.3">
      <c r="A238" s="25" t="s">
        <v>299</v>
      </c>
      <c r="B238" s="12" t="s">
        <v>19</v>
      </c>
      <c r="C238" s="12" t="s">
        <v>332</v>
      </c>
      <c r="D238" s="12" t="s">
        <v>845</v>
      </c>
      <c r="E238" s="12" t="s">
        <v>31</v>
      </c>
      <c r="F238" s="26">
        <v>100705</v>
      </c>
      <c r="G238" s="34">
        <v>100705</v>
      </c>
      <c r="H238" s="24">
        <f t="shared" si="3"/>
        <v>100</v>
      </c>
      <c r="I238" s="1"/>
      <c r="J238" s="1"/>
    </row>
    <row r="239" spans="1:13" ht="243.75" x14ac:dyDescent="0.3">
      <c r="A239" s="25" t="s">
        <v>1170</v>
      </c>
      <c r="B239" s="12" t="s">
        <v>19</v>
      </c>
      <c r="C239" s="12" t="s">
        <v>332</v>
      </c>
      <c r="D239" s="12" t="s">
        <v>846</v>
      </c>
      <c r="E239" s="12" t="s">
        <v>29</v>
      </c>
      <c r="F239" s="26">
        <v>200</v>
      </c>
      <c r="G239" s="34">
        <v>200</v>
      </c>
      <c r="H239" s="24">
        <f t="shared" si="3"/>
        <v>100</v>
      </c>
      <c r="I239" s="1"/>
      <c r="J239" s="1"/>
    </row>
    <row r="240" spans="1:13" ht="37.5" x14ac:dyDescent="0.3">
      <c r="A240" s="25" t="s">
        <v>299</v>
      </c>
      <c r="B240" s="12" t="s">
        <v>19</v>
      </c>
      <c r="C240" s="12" t="s">
        <v>332</v>
      </c>
      <c r="D240" s="12" t="s">
        <v>846</v>
      </c>
      <c r="E240" s="12" t="s">
        <v>31</v>
      </c>
      <c r="F240" s="26">
        <v>200</v>
      </c>
      <c r="G240" s="34">
        <v>200</v>
      </c>
      <c r="H240" s="24">
        <f t="shared" si="3"/>
        <v>100</v>
      </c>
      <c r="I240" s="1"/>
      <c r="J240" s="1"/>
    </row>
    <row r="241" spans="1:10" ht="37.5" x14ac:dyDescent="0.3">
      <c r="A241" s="25" t="s">
        <v>1168</v>
      </c>
      <c r="B241" s="12" t="s">
        <v>19</v>
      </c>
      <c r="C241" s="12" t="s">
        <v>332</v>
      </c>
      <c r="D241" s="12" t="s">
        <v>847</v>
      </c>
      <c r="E241" s="12" t="s">
        <v>29</v>
      </c>
      <c r="F241" s="26">
        <v>583747.52</v>
      </c>
      <c r="G241" s="34">
        <v>583747.52</v>
      </c>
      <c r="H241" s="24">
        <f t="shared" si="3"/>
        <v>100</v>
      </c>
      <c r="I241" s="1"/>
      <c r="J241" s="1"/>
    </row>
    <row r="242" spans="1:10" ht="37.5" x14ac:dyDescent="0.3">
      <c r="A242" s="25" t="s">
        <v>299</v>
      </c>
      <c r="B242" s="12" t="s">
        <v>19</v>
      </c>
      <c r="C242" s="12" t="s">
        <v>332</v>
      </c>
      <c r="D242" s="12" t="s">
        <v>847</v>
      </c>
      <c r="E242" s="12" t="s">
        <v>31</v>
      </c>
      <c r="F242" s="26">
        <v>583747.52</v>
      </c>
      <c r="G242" s="34">
        <v>583747.52</v>
      </c>
      <c r="H242" s="24">
        <f t="shared" si="3"/>
        <v>100</v>
      </c>
      <c r="I242" s="1"/>
      <c r="J242" s="1"/>
    </row>
    <row r="243" spans="1:10" ht="75" x14ac:dyDescent="0.3">
      <c r="A243" s="25" t="s">
        <v>1169</v>
      </c>
      <c r="B243" s="12" t="s">
        <v>19</v>
      </c>
      <c r="C243" s="12" t="s">
        <v>332</v>
      </c>
      <c r="D243" s="12" t="s">
        <v>848</v>
      </c>
      <c r="E243" s="12" t="s">
        <v>29</v>
      </c>
      <c r="F243" s="26">
        <v>225956.8</v>
      </c>
      <c r="G243" s="34">
        <v>225956.8</v>
      </c>
      <c r="H243" s="24">
        <f t="shared" si="3"/>
        <v>100</v>
      </c>
      <c r="I243" s="1"/>
      <c r="J243" s="1"/>
    </row>
    <row r="244" spans="1:10" ht="37.5" x14ac:dyDescent="0.3">
      <c r="A244" s="25" t="s">
        <v>299</v>
      </c>
      <c r="B244" s="12" t="s">
        <v>19</v>
      </c>
      <c r="C244" s="12" t="s">
        <v>332</v>
      </c>
      <c r="D244" s="12" t="s">
        <v>848</v>
      </c>
      <c r="E244" s="12" t="s">
        <v>31</v>
      </c>
      <c r="F244" s="26">
        <v>225956.8</v>
      </c>
      <c r="G244" s="34">
        <v>225956.8</v>
      </c>
      <c r="H244" s="24">
        <f t="shared" si="3"/>
        <v>100</v>
      </c>
      <c r="I244" s="1"/>
      <c r="J244" s="1"/>
    </row>
    <row r="245" spans="1:10" ht="18.75" x14ac:dyDescent="0.3">
      <c r="A245" s="25" t="s">
        <v>380</v>
      </c>
      <c r="B245" s="12" t="s">
        <v>19</v>
      </c>
      <c r="C245" s="12" t="s">
        <v>332</v>
      </c>
      <c r="D245" s="12" t="s">
        <v>360</v>
      </c>
      <c r="E245" s="12" t="s">
        <v>33</v>
      </c>
      <c r="F245" s="26">
        <v>155520</v>
      </c>
      <c r="G245" s="34">
        <v>154005.97</v>
      </c>
      <c r="H245" s="24">
        <f t="shared" si="3"/>
        <v>99.026472479423859</v>
      </c>
      <c r="I245" s="1"/>
      <c r="J245" s="1"/>
    </row>
    <row r="246" spans="1:10" ht="56.25" x14ac:dyDescent="0.3">
      <c r="A246" s="25" t="s">
        <v>1130</v>
      </c>
      <c r="B246" s="12" t="s">
        <v>19</v>
      </c>
      <c r="C246" s="12" t="s">
        <v>332</v>
      </c>
      <c r="D246" s="12" t="s">
        <v>843</v>
      </c>
      <c r="E246" s="12" t="s">
        <v>33</v>
      </c>
      <c r="F246" s="26">
        <v>155520</v>
      </c>
      <c r="G246" s="34">
        <v>154005.97</v>
      </c>
      <c r="H246" s="24">
        <f t="shared" si="3"/>
        <v>99.026472479423859</v>
      </c>
      <c r="I246" s="1"/>
      <c r="J246" s="1"/>
    </row>
    <row r="247" spans="1:10" ht="18.75" x14ac:dyDescent="0.3">
      <c r="A247" s="25" t="s">
        <v>300</v>
      </c>
      <c r="B247" s="12" t="s">
        <v>19</v>
      </c>
      <c r="C247" s="12" t="s">
        <v>332</v>
      </c>
      <c r="D247" s="12" t="s">
        <v>843</v>
      </c>
      <c r="E247" s="12" t="s">
        <v>35</v>
      </c>
      <c r="F247" s="26">
        <v>155520</v>
      </c>
      <c r="G247" s="34">
        <v>154005.97</v>
      </c>
      <c r="H247" s="24">
        <f t="shared" si="3"/>
        <v>99.026472479423859</v>
      </c>
      <c r="I247" s="1"/>
      <c r="J247" s="1"/>
    </row>
    <row r="248" spans="1:10" ht="18.75" x14ac:dyDescent="0.3">
      <c r="A248" s="25" t="s">
        <v>333</v>
      </c>
      <c r="B248" s="12" t="s">
        <v>19</v>
      </c>
      <c r="C248" s="12" t="s">
        <v>334</v>
      </c>
      <c r="D248" s="12" t="s">
        <v>360</v>
      </c>
      <c r="E248" s="12" t="s">
        <v>317</v>
      </c>
      <c r="F248" s="26">
        <v>8441</v>
      </c>
      <c r="G248" s="34">
        <v>8441</v>
      </c>
      <c r="H248" s="24">
        <f t="shared" si="3"/>
        <v>100</v>
      </c>
      <c r="I248" s="1"/>
      <c r="J248" s="1"/>
    </row>
    <row r="249" spans="1:10" ht="37.5" x14ac:dyDescent="0.3">
      <c r="A249" s="25" t="s">
        <v>377</v>
      </c>
      <c r="B249" s="12" t="s">
        <v>19</v>
      </c>
      <c r="C249" s="12" t="s">
        <v>334</v>
      </c>
      <c r="D249" s="12" t="s">
        <v>360</v>
      </c>
      <c r="E249" s="12" t="s">
        <v>29</v>
      </c>
      <c r="F249" s="26">
        <v>8441</v>
      </c>
      <c r="G249" s="34">
        <v>8441</v>
      </c>
      <c r="H249" s="24">
        <f t="shared" si="3"/>
        <v>100</v>
      </c>
      <c r="I249" s="1"/>
      <c r="J249" s="1"/>
    </row>
    <row r="250" spans="1:10" ht="75" x14ac:dyDescent="0.3">
      <c r="A250" s="25" t="s">
        <v>1171</v>
      </c>
      <c r="B250" s="12" t="s">
        <v>19</v>
      </c>
      <c r="C250" s="12" t="s">
        <v>334</v>
      </c>
      <c r="D250" s="12" t="s">
        <v>1070</v>
      </c>
      <c r="E250" s="12" t="s">
        <v>29</v>
      </c>
      <c r="F250" s="26">
        <v>8441</v>
      </c>
      <c r="G250" s="34">
        <v>8441</v>
      </c>
      <c r="H250" s="24">
        <f t="shared" si="3"/>
        <v>100</v>
      </c>
      <c r="I250" s="1"/>
      <c r="J250" s="1"/>
    </row>
    <row r="251" spans="1:10" ht="37.5" x14ac:dyDescent="0.3">
      <c r="A251" s="25" t="s">
        <v>299</v>
      </c>
      <c r="B251" s="12" t="s">
        <v>19</v>
      </c>
      <c r="C251" s="12" t="s">
        <v>334</v>
      </c>
      <c r="D251" s="12" t="s">
        <v>1070</v>
      </c>
      <c r="E251" s="12" t="s">
        <v>31</v>
      </c>
      <c r="F251" s="26">
        <v>8441</v>
      </c>
      <c r="G251" s="34">
        <v>8441</v>
      </c>
      <c r="H251" s="24">
        <f t="shared" si="3"/>
        <v>100</v>
      </c>
      <c r="I251" s="1"/>
      <c r="J251" s="1"/>
    </row>
    <row r="252" spans="1:10" ht="37.5" x14ac:dyDescent="0.3">
      <c r="A252" s="25" t="s">
        <v>1172</v>
      </c>
      <c r="B252" s="12" t="s">
        <v>19</v>
      </c>
      <c r="C252" s="12" t="s">
        <v>1072</v>
      </c>
      <c r="D252" s="12" t="s">
        <v>360</v>
      </c>
      <c r="E252" s="12" t="s">
        <v>317</v>
      </c>
      <c r="F252" s="26">
        <v>8000000</v>
      </c>
      <c r="G252" s="34">
        <v>8000000</v>
      </c>
      <c r="H252" s="24">
        <f t="shared" si="3"/>
        <v>100</v>
      </c>
      <c r="I252" s="1"/>
      <c r="J252" s="1"/>
    </row>
    <row r="253" spans="1:10" ht="18.75" x14ac:dyDescent="0.3">
      <c r="A253" s="25" t="s">
        <v>380</v>
      </c>
      <c r="B253" s="12" t="s">
        <v>19</v>
      </c>
      <c r="C253" s="12" t="s">
        <v>1072</v>
      </c>
      <c r="D253" s="12" t="s">
        <v>360</v>
      </c>
      <c r="E253" s="12" t="s">
        <v>33</v>
      </c>
      <c r="F253" s="26">
        <v>8000000</v>
      </c>
      <c r="G253" s="34">
        <v>8000000</v>
      </c>
      <c r="H253" s="24">
        <f t="shared" si="3"/>
        <v>100</v>
      </c>
      <c r="I253" s="1"/>
      <c r="J253" s="1"/>
    </row>
    <row r="254" spans="1:10" ht="37.5" x14ac:dyDescent="0.3">
      <c r="A254" s="25" t="s">
        <v>1173</v>
      </c>
      <c r="B254" s="12" t="s">
        <v>19</v>
      </c>
      <c r="C254" s="12" t="s">
        <v>1072</v>
      </c>
      <c r="D254" s="12" t="s">
        <v>1074</v>
      </c>
      <c r="E254" s="12" t="s">
        <v>33</v>
      </c>
      <c r="F254" s="26">
        <v>8000000</v>
      </c>
      <c r="G254" s="34">
        <v>8000000</v>
      </c>
      <c r="H254" s="24">
        <f t="shared" si="3"/>
        <v>100</v>
      </c>
      <c r="I254" s="1"/>
      <c r="J254" s="1"/>
    </row>
    <row r="255" spans="1:10" ht="18.75" x14ac:dyDescent="0.3">
      <c r="A255" s="25" t="s">
        <v>1174</v>
      </c>
      <c r="B255" s="12" t="s">
        <v>19</v>
      </c>
      <c r="C255" s="12" t="s">
        <v>1072</v>
      </c>
      <c r="D255" s="12" t="s">
        <v>1074</v>
      </c>
      <c r="E255" s="12" t="s">
        <v>1076</v>
      </c>
      <c r="F255" s="26">
        <v>8000000</v>
      </c>
      <c r="G255" s="34">
        <v>8000000</v>
      </c>
      <c r="H255" s="24">
        <f t="shared" si="3"/>
        <v>100</v>
      </c>
      <c r="I255" s="1"/>
      <c r="J255" s="1"/>
    </row>
    <row r="256" spans="1:10" ht="18.75" x14ac:dyDescent="0.3">
      <c r="A256" s="25" t="s">
        <v>1001</v>
      </c>
      <c r="B256" s="12" t="s">
        <v>19</v>
      </c>
      <c r="C256" s="12" t="s">
        <v>335</v>
      </c>
      <c r="D256" s="12" t="s">
        <v>360</v>
      </c>
      <c r="E256" s="12" t="s">
        <v>317</v>
      </c>
      <c r="F256" s="26">
        <v>5876914</v>
      </c>
      <c r="G256" s="34">
        <v>0</v>
      </c>
      <c r="H256" s="24">
        <f t="shared" si="3"/>
        <v>0</v>
      </c>
      <c r="I256" s="1"/>
      <c r="J256" s="1"/>
    </row>
    <row r="257" spans="1:10" ht="18.75" x14ac:dyDescent="0.3">
      <c r="A257" s="25" t="s">
        <v>380</v>
      </c>
      <c r="B257" s="12" t="s">
        <v>19</v>
      </c>
      <c r="C257" s="12" t="s">
        <v>335</v>
      </c>
      <c r="D257" s="12" t="s">
        <v>360</v>
      </c>
      <c r="E257" s="12" t="s">
        <v>33</v>
      </c>
      <c r="F257" s="26">
        <v>5876914</v>
      </c>
      <c r="G257" s="34">
        <v>0</v>
      </c>
      <c r="H257" s="24">
        <f t="shared" si="3"/>
        <v>0</v>
      </c>
      <c r="I257" s="1"/>
      <c r="J257" s="1"/>
    </row>
    <row r="258" spans="1:10" ht="18.75" x14ac:dyDescent="0.3">
      <c r="A258" s="25" t="s">
        <v>1175</v>
      </c>
      <c r="B258" s="12" t="s">
        <v>19</v>
      </c>
      <c r="C258" s="12" t="s">
        <v>335</v>
      </c>
      <c r="D258" s="12" t="s">
        <v>371</v>
      </c>
      <c r="E258" s="12" t="s">
        <v>33</v>
      </c>
      <c r="F258" s="26">
        <v>5876914</v>
      </c>
      <c r="G258" s="34">
        <v>0</v>
      </c>
      <c r="H258" s="24">
        <f t="shared" si="3"/>
        <v>0</v>
      </c>
      <c r="I258" s="1"/>
      <c r="J258" s="1"/>
    </row>
    <row r="259" spans="1:10" ht="18.75" x14ac:dyDescent="0.3">
      <c r="A259" s="25" t="s">
        <v>1002</v>
      </c>
      <c r="B259" s="12" t="s">
        <v>19</v>
      </c>
      <c r="C259" s="12" t="s">
        <v>335</v>
      </c>
      <c r="D259" s="12" t="s">
        <v>371</v>
      </c>
      <c r="E259" s="12" t="s">
        <v>264</v>
      </c>
      <c r="F259" s="26">
        <v>5876914</v>
      </c>
      <c r="G259" s="34">
        <v>0</v>
      </c>
      <c r="H259" s="24">
        <f t="shared" si="3"/>
        <v>0</v>
      </c>
      <c r="I259" s="1"/>
      <c r="J259" s="1"/>
    </row>
    <row r="260" spans="1:10" ht="18.75" x14ac:dyDescent="0.3">
      <c r="A260" s="25" t="s">
        <v>995</v>
      </c>
      <c r="B260" s="12" t="s">
        <v>19</v>
      </c>
      <c r="C260" s="12" t="s">
        <v>301</v>
      </c>
      <c r="D260" s="12" t="s">
        <v>360</v>
      </c>
      <c r="E260" s="12" t="s">
        <v>317</v>
      </c>
      <c r="F260" s="26">
        <v>54628659.229999997</v>
      </c>
      <c r="G260" s="34">
        <v>54228512.240000002</v>
      </c>
      <c r="H260" s="24">
        <f t="shared" si="3"/>
        <v>99.267514532408214</v>
      </c>
      <c r="I260" s="1"/>
      <c r="J260" s="1"/>
    </row>
    <row r="261" spans="1:10" ht="37.5" x14ac:dyDescent="0.3">
      <c r="A261" s="25" t="s">
        <v>377</v>
      </c>
      <c r="B261" s="12" t="s">
        <v>19</v>
      </c>
      <c r="C261" s="12" t="s">
        <v>301</v>
      </c>
      <c r="D261" s="12" t="s">
        <v>360</v>
      </c>
      <c r="E261" s="12" t="s">
        <v>29</v>
      </c>
      <c r="F261" s="26">
        <v>3435627.46</v>
      </c>
      <c r="G261" s="34">
        <v>3253589.32</v>
      </c>
      <c r="H261" s="24">
        <f t="shared" si="3"/>
        <v>94.701458696572416</v>
      </c>
      <c r="I261" s="1"/>
      <c r="J261" s="1"/>
    </row>
    <row r="262" spans="1:10" ht="56.25" x14ac:dyDescent="0.3">
      <c r="A262" s="25" t="s">
        <v>1156</v>
      </c>
      <c r="B262" s="12" t="s">
        <v>19</v>
      </c>
      <c r="C262" s="12" t="s">
        <v>301</v>
      </c>
      <c r="D262" s="12" t="s">
        <v>851</v>
      </c>
      <c r="E262" s="12" t="s">
        <v>29</v>
      </c>
      <c r="F262" s="26">
        <v>466960</v>
      </c>
      <c r="G262" s="34">
        <v>462021.73</v>
      </c>
      <c r="H262" s="24">
        <f t="shared" si="3"/>
        <v>98.942464022614345</v>
      </c>
      <c r="I262" s="1"/>
      <c r="J262" s="1"/>
    </row>
    <row r="263" spans="1:10" ht="37.5" x14ac:dyDescent="0.3">
      <c r="A263" s="25" t="s">
        <v>299</v>
      </c>
      <c r="B263" s="12" t="s">
        <v>19</v>
      </c>
      <c r="C263" s="12" t="s">
        <v>301</v>
      </c>
      <c r="D263" s="12" t="s">
        <v>851</v>
      </c>
      <c r="E263" s="12" t="s">
        <v>31</v>
      </c>
      <c r="F263" s="26">
        <v>466960</v>
      </c>
      <c r="G263" s="34">
        <v>462021.73</v>
      </c>
      <c r="H263" s="24">
        <f t="shared" si="3"/>
        <v>98.942464022614345</v>
      </c>
      <c r="I263" s="1"/>
      <c r="J263" s="1"/>
    </row>
    <row r="264" spans="1:10" ht="56.25" x14ac:dyDescent="0.3">
      <c r="A264" s="25" t="s">
        <v>1176</v>
      </c>
      <c r="B264" s="12" t="s">
        <v>19</v>
      </c>
      <c r="C264" s="12" t="s">
        <v>301</v>
      </c>
      <c r="D264" s="12" t="s">
        <v>852</v>
      </c>
      <c r="E264" s="12" t="s">
        <v>29</v>
      </c>
      <c r="F264" s="26">
        <v>471718.46</v>
      </c>
      <c r="G264" s="34">
        <v>295698.59000000003</v>
      </c>
      <c r="H264" s="24">
        <f t="shared" si="3"/>
        <v>62.685397132857602</v>
      </c>
      <c r="I264" s="1"/>
      <c r="J264" s="1"/>
    </row>
    <row r="265" spans="1:10" ht="37.5" x14ac:dyDescent="0.3">
      <c r="A265" s="25" t="s">
        <v>299</v>
      </c>
      <c r="B265" s="12" t="s">
        <v>19</v>
      </c>
      <c r="C265" s="12" t="s">
        <v>301</v>
      </c>
      <c r="D265" s="12" t="s">
        <v>852</v>
      </c>
      <c r="E265" s="12" t="s">
        <v>31</v>
      </c>
      <c r="F265" s="26">
        <v>471718.46</v>
      </c>
      <c r="G265" s="34">
        <v>295698.59000000003</v>
      </c>
      <c r="H265" s="24">
        <f t="shared" si="3"/>
        <v>62.685397132857602</v>
      </c>
      <c r="I265" s="1"/>
      <c r="J265" s="1"/>
    </row>
    <row r="266" spans="1:10" ht="37.5" x14ac:dyDescent="0.3">
      <c r="A266" s="25" t="s">
        <v>1134</v>
      </c>
      <c r="B266" s="12" t="s">
        <v>19</v>
      </c>
      <c r="C266" s="12" t="s">
        <v>301</v>
      </c>
      <c r="D266" s="12" t="s">
        <v>850</v>
      </c>
      <c r="E266" s="12" t="s">
        <v>29</v>
      </c>
      <c r="F266" s="26">
        <v>2486949</v>
      </c>
      <c r="G266" s="34">
        <v>2485869</v>
      </c>
      <c r="H266" s="24">
        <f t="shared" si="3"/>
        <v>99.956573295230427</v>
      </c>
      <c r="I266" s="1"/>
      <c r="J266" s="1"/>
    </row>
    <row r="267" spans="1:10" ht="37.5" x14ac:dyDescent="0.3">
      <c r="A267" s="25" t="s">
        <v>299</v>
      </c>
      <c r="B267" s="12" t="s">
        <v>19</v>
      </c>
      <c r="C267" s="12" t="s">
        <v>301</v>
      </c>
      <c r="D267" s="12" t="s">
        <v>850</v>
      </c>
      <c r="E267" s="12" t="s">
        <v>31</v>
      </c>
      <c r="F267" s="26">
        <v>2486949</v>
      </c>
      <c r="G267" s="34">
        <v>2485869</v>
      </c>
      <c r="H267" s="24">
        <f t="shared" si="3"/>
        <v>99.956573295230427</v>
      </c>
      <c r="I267" s="1"/>
      <c r="J267" s="1"/>
    </row>
    <row r="268" spans="1:10" ht="93.75" x14ac:dyDescent="0.3">
      <c r="A268" s="25" t="s">
        <v>1177</v>
      </c>
      <c r="B268" s="12" t="s">
        <v>19</v>
      </c>
      <c r="C268" s="12" t="s">
        <v>301</v>
      </c>
      <c r="D268" s="12" t="s">
        <v>1078</v>
      </c>
      <c r="E268" s="12" t="s">
        <v>29</v>
      </c>
      <c r="F268" s="26">
        <v>10000</v>
      </c>
      <c r="G268" s="34">
        <v>10000</v>
      </c>
      <c r="H268" s="24">
        <f t="shared" si="3"/>
        <v>100</v>
      </c>
      <c r="I268" s="1"/>
      <c r="J268" s="1"/>
    </row>
    <row r="269" spans="1:10" ht="37.5" x14ac:dyDescent="0.3">
      <c r="A269" s="25" t="s">
        <v>299</v>
      </c>
      <c r="B269" s="12" t="s">
        <v>19</v>
      </c>
      <c r="C269" s="12" t="s">
        <v>301</v>
      </c>
      <c r="D269" s="12" t="s">
        <v>1078</v>
      </c>
      <c r="E269" s="12" t="s">
        <v>31</v>
      </c>
      <c r="F269" s="26">
        <v>10000</v>
      </c>
      <c r="G269" s="34">
        <v>10000</v>
      </c>
      <c r="H269" s="24">
        <f t="shared" si="3"/>
        <v>100</v>
      </c>
      <c r="I269" s="1"/>
      <c r="J269" s="1"/>
    </row>
    <row r="270" spans="1:10" ht="56.25" x14ac:dyDescent="0.3">
      <c r="A270" s="25" t="s">
        <v>395</v>
      </c>
      <c r="B270" s="12" t="s">
        <v>19</v>
      </c>
      <c r="C270" s="12" t="s">
        <v>301</v>
      </c>
      <c r="D270" s="12" t="s">
        <v>360</v>
      </c>
      <c r="E270" s="12" t="s">
        <v>57</v>
      </c>
      <c r="F270" s="26">
        <v>51193031.770000003</v>
      </c>
      <c r="G270" s="34">
        <v>50974922.920000002</v>
      </c>
      <c r="H270" s="24">
        <f t="shared" si="3"/>
        <v>99.57394816743826</v>
      </c>
      <c r="I270" s="1"/>
      <c r="J270" s="1"/>
    </row>
    <row r="271" spans="1:10" ht="56.25" x14ac:dyDescent="0.3">
      <c r="A271" s="25" t="s">
        <v>1178</v>
      </c>
      <c r="B271" s="12" t="s">
        <v>19</v>
      </c>
      <c r="C271" s="12" t="s">
        <v>301</v>
      </c>
      <c r="D271" s="12" t="s">
        <v>853</v>
      </c>
      <c r="E271" s="12" t="s">
        <v>57</v>
      </c>
      <c r="F271" s="26">
        <v>11661131</v>
      </c>
      <c r="G271" s="34">
        <v>11582356.189999999</v>
      </c>
      <c r="H271" s="24">
        <f t="shared" si="3"/>
        <v>99.324466812009916</v>
      </c>
      <c r="I271" s="1"/>
      <c r="J271" s="1"/>
    </row>
    <row r="272" spans="1:10" ht="18.75" x14ac:dyDescent="0.3">
      <c r="A272" s="25" t="s">
        <v>312</v>
      </c>
      <c r="B272" s="12" t="s">
        <v>19</v>
      </c>
      <c r="C272" s="12" t="s">
        <v>301</v>
      </c>
      <c r="D272" s="12" t="s">
        <v>853</v>
      </c>
      <c r="E272" s="12" t="s">
        <v>59</v>
      </c>
      <c r="F272" s="26">
        <v>11661131</v>
      </c>
      <c r="G272" s="34">
        <v>11582356.189999999</v>
      </c>
      <c r="H272" s="24">
        <f t="shared" si="3"/>
        <v>99.324466812009916</v>
      </c>
      <c r="I272" s="1"/>
      <c r="J272" s="1"/>
    </row>
    <row r="273" spans="1:10" ht="56.25" x14ac:dyDescent="0.3">
      <c r="A273" s="25" t="s">
        <v>1142</v>
      </c>
      <c r="B273" s="12" t="s">
        <v>19</v>
      </c>
      <c r="C273" s="12" t="s">
        <v>301</v>
      </c>
      <c r="D273" s="12" t="s">
        <v>854</v>
      </c>
      <c r="E273" s="12" t="s">
        <v>57</v>
      </c>
      <c r="F273" s="26">
        <v>39531900.770000003</v>
      </c>
      <c r="G273" s="34">
        <v>39392566.729999997</v>
      </c>
      <c r="H273" s="24">
        <f t="shared" si="3"/>
        <v>99.647540246519725</v>
      </c>
      <c r="I273" s="1"/>
      <c r="J273" s="1"/>
    </row>
    <row r="274" spans="1:10" ht="18.75" x14ac:dyDescent="0.3">
      <c r="A274" s="25" t="s">
        <v>312</v>
      </c>
      <c r="B274" s="12" t="s">
        <v>19</v>
      </c>
      <c r="C274" s="12" t="s">
        <v>301</v>
      </c>
      <c r="D274" s="12" t="s">
        <v>854</v>
      </c>
      <c r="E274" s="12" t="s">
        <v>59</v>
      </c>
      <c r="F274" s="26">
        <v>39531900.770000003</v>
      </c>
      <c r="G274" s="34">
        <v>39392566.729999997</v>
      </c>
      <c r="H274" s="24">
        <f t="shared" si="3"/>
        <v>99.647540246519725</v>
      </c>
      <c r="I274" s="1"/>
      <c r="J274" s="1"/>
    </row>
    <row r="275" spans="1:10" ht="18.75" x14ac:dyDescent="0.3">
      <c r="A275" s="25" t="s">
        <v>1003</v>
      </c>
      <c r="B275" s="12" t="s">
        <v>19</v>
      </c>
      <c r="C275" s="12" t="s">
        <v>336</v>
      </c>
      <c r="D275" s="12" t="s">
        <v>360</v>
      </c>
      <c r="E275" s="12" t="s">
        <v>317</v>
      </c>
      <c r="F275" s="26">
        <v>4195637</v>
      </c>
      <c r="G275" s="34">
        <v>4195637</v>
      </c>
      <c r="H275" s="24">
        <f t="shared" si="3"/>
        <v>100</v>
      </c>
      <c r="I275" s="1"/>
      <c r="J275" s="1"/>
    </row>
    <row r="276" spans="1:10" ht="18.75" x14ac:dyDescent="0.3">
      <c r="A276" s="25" t="s">
        <v>1004</v>
      </c>
      <c r="B276" s="12" t="s">
        <v>19</v>
      </c>
      <c r="C276" s="12" t="s">
        <v>337</v>
      </c>
      <c r="D276" s="12" t="s">
        <v>360</v>
      </c>
      <c r="E276" s="12" t="s">
        <v>317</v>
      </c>
      <c r="F276" s="26">
        <v>4195637</v>
      </c>
      <c r="G276" s="34">
        <v>4195637</v>
      </c>
      <c r="H276" s="24">
        <f t="shared" si="3"/>
        <v>100</v>
      </c>
      <c r="I276" s="1"/>
      <c r="J276" s="1"/>
    </row>
    <row r="277" spans="1:10" ht="18.75" x14ac:dyDescent="0.3">
      <c r="A277" s="25" t="s">
        <v>402</v>
      </c>
      <c r="B277" s="12" t="s">
        <v>19</v>
      </c>
      <c r="C277" s="12" t="s">
        <v>337</v>
      </c>
      <c r="D277" s="12" t="s">
        <v>360</v>
      </c>
      <c r="E277" s="12" t="s">
        <v>96</v>
      </c>
      <c r="F277" s="26">
        <v>4195637</v>
      </c>
      <c r="G277" s="34">
        <v>4195637</v>
      </c>
      <c r="H277" s="24">
        <f t="shared" si="3"/>
        <v>100</v>
      </c>
      <c r="I277" s="1"/>
      <c r="J277" s="1"/>
    </row>
    <row r="278" spans="1:10" ht="56.25" x14ac:dyDescent="0.3">
      <c r="A278" s="25" t="s">
        <v>1179</v>
      </c>
      <c r="B278" s="12" t="s">
        <v>19</v>
      </c>
      <c r="C278" s="12" t="s">
        <v>337</v>
      </c>
      <c r="D278" s="12" t="s">
        <v>860</v>
      </c>
      <c r="E278" s="12" t="s">
        <v>96</v>
      </c>
      <c r="F278" s="26">
        <v>4195637</v>
      </c>
      <c r="G278" s="34">
        <v>4195637</v>
      </c>
      <c r="H278" s="24">
        <f t="shared" si="3"/>
        <v>100</v>
      </c>
      <c r="I278" s="1"/>
      <c r="J278" s="1"/>
    </row>
    <row r="279" spans="1:10" ht="18.75" x14ac:dyDescent="0.3">
      <c r="A279" s="25" t="s">
        <v>1005</v>
      </c>
      <c r="B279" s="12" t="s">
        <v>19</v>
      </c>
      <c r="C279" s="12" t="s">
        <v>337</v>
      </c>
      <c r="D279" s="12" t="s">
        <v>860</v>
      </c>
      <c r="E279" s="12" t="s">
        <v>98</v>
      </c>
      <c r="F279" s="26">
        <v>4195637</v>
      </c>
      <c r="G279" s="34">
        <v>4195637</v>
      </c>
      <c r="H279" s="24">
        <f t="shared" si="3"/>
        <v>100</v>
      </c>
      <c r="I279" s="1"/>
      <c r="J279" s="1"/>
    </row>
    <row r="280" spans="1:10" ht="37.5" x14ac:dyDescent="0.3">
      <c r="A280" s="25" t="s">
        <v>1006</v>
      </c>
      <c r="B280" s="12" t="s">
        <v>19</v>
      </c>
      <c r="C280" s="12" t="s">
        <v>338</v>
      </c>
      <c r="D280" s="12" t="s">
        <v>360</v>
      </c>
      <c r="E280" s="12" t="s">
        <v>317</v>
      </c>
      <c r="F280" s="26">
        <v>6774326.8799999999</v>
      </c>
      <c r="G280" s="34">
        <v>6684714.4900000002</v>
      </c>
      <c r="H280" s="24">
        <f t="shared" si="3"/>
        <v>98.677176469524014</v>
      </c>
      <c r="I280" s="1"/>
      <c r="J280" s="1"/>
    </row>
    <row r="281" spans="1:10" ht="18.75" x14ac:dyDescent="0.3">
      <c r="A281" s="25" t="s">
        <v>1007</v>
      </c>
      <c r="B281" s="12" t="s">
        <v>19</v>
      </c>
      <c r="C281" s="12" t="s">
        <v>339</v>
      </c>
      <c r="D281" s="12" t="s">
        <v>360</v>
      </c>
      <c r="E281" s="12" t="s">
        <v>317</v>
      </c>
      <c r="F281" s="26">
        <v>1315008.83</v>
      </c>
      <c r="G281" s="34">
        <v>1309353.3</v>
      </c>
      <c r="H281" s="24">
        <f t="shared" si="3"/>
        <v>99.56992456088679</v>
      </c>
      <c r="I281" s="1"/>
      <c r="J281" s="1"/>
    </row>
    <row r="282" spans="1:10" ht="37.5" x14ac:dyDescent="0.3">
      <c r="A282" s="25" t="s">
        <v>377</v>
      </c>
      <c r="B282" s="12" t="s">
        <v>19</v>
      </c>
      <c r="C282" s="12" t="s">
        <v>339</v>
      </c>
      <c r="D282" s="12" t="s">
        <v>360</v>
      </c>
      <c r="E282" s="12" t="s">
        <v>29</v>
      </c>
      <c r="F282" s="26">
        <v>1315008.83</v>
      </c>
      <c r="G282" s="34">
        <v>1309353.3</v>
      </c>
      <c r="H282" s="24">
        <f t="shared" si="3"/>
        <v>99.56992456088679</v>
      </c>
      <c r="I282" s="1"/>
      <c r="J282" s="1"/>
    </row>
    <row r="283" spans="1:10" ht="56.25" x14ac:dyDescent="0.3">
      <c r="A283" s="25" t="s">
        <v>1176</v>
      </c>
      <c r="B283" s="12" t="s">
        <v>19</v>
      </c>
      <c r="C283" s="12" t="s">
        <v>339</v>
      </c>
      <c r="D283" s="12" t="s">
        <v>852</v>
      </c>
      <c r="E283" s="12" t="s">
        <v>29</v>
      </c>
      <c r="F283" s="26">
        <v>1163699.3899999999</v>
      </c>
      <c r="G283" s="34">
        <v>1158703.3</v>
      </c>
      <c r="H283" s="24">
        <f t="shared" si="3"/>
        <v>99.570671769450712</v>
      </c>
      <c r="I283" s="1"/>
      <c r="J283" s="1"/>
    </row>
    <row r="284" spans="1:10" ht="37.5" x14ac:dyDescent="0.3">
      <c r="A284" s="25" t="s">
        <v>299</v>
      </c>
      <c r="B284" s="12" t="s">
        <v>19</v>
      </c>
      <c r="C284" s="12" t="s">
        <v>339</v>
      </c>
      <c r="D284" s="12" t="s">
        <v>852</v>
      </c>
      <c r="E284" s="12" t="s">
        <v>31</v>
      </c>
      <c r="F284" s="26">
        <v>1163699.3899999999</v>
      </c>
      <c r="G284" s="34">
        <v>1158703.3</v>
      </c>
      <c r="H284" s="24">
        <f t="shared" si="3"/>
        <v>99.570671769450712</v>
      </c>
      <c r="I284" s="1"/>
      <c r="J284" s="1"/>
    </row>
    <row r="285" spans="1:10" ht="56.25" x14ac:dyDescent="0.3">
      <c r="A285" s="25" t="s">
        <v>1180</v>
      </c>
      <c r="B285" s="12" t="s">
        <v>19</v>
      </c>
      <c r="C285" s="12" t="s">
        <v>339</v>
      </c>
      <c r="D285" s="12" t="s">
        <v>1079</v>
      </c>
      <c r="E285" s="12" t="s">
        <v>29</v>
      </c>
      <c r="F285" s="26">
        <v>151309.44</v>
      </c>
      <c r="G285" s="34">
        <v>150650</v>
      </c>
      <c r="H285" s="24">
        <f t="shared" si="3"/>
        <v>99.564177886059184</v>
      </c>
      <c r="I285" s="1"/>
      <c r="J285" s="1"/>
    </row>
    <row r="286" spans="1:10" ht="37.5" x14ac:dyDescent="0.3">
      <c r="A286" s="25" t="s">
        <v>299</v>
      </c>
      <c r="B286" s="12" t="s">
        <v>19</v>
      </c>
      <c r="C286" s="12" t="s">
        <v>339</v>
      </c>
      <c r="D286" s="12" t="s">
        <v>1079</v>
      </c>
      <c r="E286" s="12" t="s">
        <v>31</v>
      </c>
      <c r="F286" s="26">
        <v>151309.44</v>
      </c>
      <c r="G286" s="34">
        <v>150650</v>
      </c>
      <c r="H286" s="24">
        <f t="shared" si="3"/>
        <v>99.564177886059184</v>
      </c>
      <c r="I286" s="1"/>
      <c r="J286" s="1"/>
    </row>
    <row r="287" spans="1:10" ht="75" x14ac:dyDescent="0.3">
      <c r="A287" s="25" t="s">
        <v>1181</v>
      </c>
      <c r="B287" s="12" t="s">
        <v>19</v>
      </c>
      <c r="C287" s="28" t="s">
        <v>339</v>
      </c>
      <c r="D287" s="12" t="s">
        <v>1080</v>
      </c>
      <c r="E287" s="12" t="s">
        <v>29</v>
      </c>
      <c r="F287" s="26">
        <v>0</v>
      </c>
      <c r="G287" s="34">
        <v>0</v>
      </c>
      <c r="H287" s="24" t="e">
        <f t="shared" si="3"/>
        <v>#DIV/0!</v>
      </c>
      <c r="I287" s="1"/>
      <c r="J287" s="1"/>
    </row>
    <row r="288" spans="1:10" ht="37.5" x14ac:dyDescent="0.3">
      <c r="A288" s="25" t="s">
        <v>299</v>
      </c>
      <c r="B288" s="12" t="s">
        <v>19</v>
      </c>
      <c r="C288" s="28" t="s">
        <v>339</v>
      </c>
      <c r="D288" s="12" t="s">
        <v>1080</v>
      </c>
      <c r="E288" s="12" t="s">
        <v>31</v>
      </c>
      <c r="F288" s="26">
        <v>0</v>
      </c>
      <c r="G288" s="34">
        <v>0</v>
      </c>
      <c r="H288" s="24" t="e">
        <f t="shared" si="3"/>
        <v>#DIV/0!</v>
      </c>
      <c r="I288" s="1"/>
      <c r="J288" s="1"/>
    </row>
    <row r="289" spans="1:12" ht="56.25" x14ac:dyDescent="0.3">
      <c r="A289" s="25" t="s">
        <v>1008</v>
      </c>
      <c r="B289" s="12" t="s">
        <v>19</v>
      </c>
      <c r="C289" s="28" t="s">
        <v>340</v>
      </c>
      <c r="D289" s="12" t="s">
        <v>360</v>
      </c>
      <c r="E289" s="12" t="s">
        <v>317</v>
      </c>
      <c r="F289" s="26">
        <v>5459318.0499999998</v>
      </c>
      <c r="G289" s="34">
        <v>5375361.1900000004</v>
      </c>
      <c r="H289" s="24">
        <f t="shared" si="3"/>
        <v>98.46213649340325</v>
      </c>
      <c r="I289" s="1"/>
      <c r="J289" s="1"/>
    </row>
    <row r="290" spans="1:12" ht="93.75" x14ac:dyDescent="0.3">
      <c r="A290" s="25" t="s">
        <v>374</v>
      </c>
      <c r="B290" s="12" t="s">
        <v>19</v>
      </c>
      <c r="C290" s="28" t="s">
        <v>340</v>
      </c>
      <c r="D290" s="12" t="s">
        <v>360</v>
      </c>
      <c r="E290" s="12" t="s">
        <v>23</v>
      </c>
      <c r="F290" s="26">
        <v>4399036.5599999996</v>
      </c>
      <c r="G290" s="34">
        <v>4398981.68</v>
      </c>
      <c r="H290" s="24">
        <f t="shared" si="3"/>
        <v>99.998752454105542</v>
      </c>
      <c r="I290" s="1"/>
      <c r="J290" s="1"/>
    </row>
    <row r="291" spans="1:12" ht="18.75" x14ac:dyDescent="0.3">
      <c r="A291" s="25" t="s">
        <v>1182</v>
      </c>
      <c r="B291" s="12" t="s">
        <v>19</v>
      </c>
      <c r="C291" s="12" t="s">
        <v>340</v>
      </c>
      <c r="D291" s="12" t="s">
        <v>862</v>
      </c>
      <c r="E291" s="12" t="s">
        <v>23</v>
      </c>
      <c r="F291" s="26">
        <v>4399036.5599999996</v>
      </c>
      <c r="G291" s="34">
        <v>4398981.68</v>
      </c>
      <c r="H291" s="24">
        <f t="shared" si="3"/>
        <v>99.998752454105542</v>
      </c>
      <c r="I291" s="1"/>
      <c r="J291" s="1"/>
    </row>
    <row r="292" spans="1:12" ht="37.5" x14ac:dyDescent="0.3">
      <c r="A292" s="25" t="s">
        <v>989</v>
      </c>
      <c r="B292" s="12" t="s">
        <v>19</v>
      </c>
      <c r="C292" s="12" t="s">
        <v>340</v>
      </c>
      <c r="D292" s="12" t="s">
        <v>862</v>
      </c>
      <c r="E292" s="12" t="s">
        <v>41</v>
      </c>
      <c r="F292" s="26">
        <v>4399036.5599999996</v>
      </c>
      <c r="G292" s="34">
        <v>4398981.68</v>
      </c>
      <c r="H292" s="24">
        <f t="shared" si="3"/>
        <v>99.998752454105542</v>
      </c>
      <c r="I292" s="1"/>
      <c r="J292" s="1"/>
    </row>
    <row r="293" spans="1:12" ht="37.5" x14ac:dyDescent="0.3">
      <c r="A293" s="25" t="s">
        <v>377</v>
      </c>
      <c r="B293" s="12" t="s">
        <v>19</v>
      </c>
      <c r="C293" s="12" t="s">
        <v>340</v>
      </c>
      <c r="D293" s="12" t="s">
        <v>360</v>
      </c>
      <c r="E293" s="12" t="s">
        <v>29</v>
      </c>
      <c r="F293" s="26">
        <v>780281.49</v>
      </c>
      <c r="G293" s="37">
        <v>696379.69</v>
      </c>
      <c r="H293" s="24">
        <f t="shared" si="3"/>
        <v>89.247239480203476</v>
      </c>
      <c r="I293" s="1"/>
      <c r="J293" s="1"/>
      <c r="L293" s="45"/>
    </row>
    <row r="294" spans="1:12" ht="18.75" x14ac:dyDescent="0.3">
      <c r="A294" s="25" t="s">
        <v>1182</v>
      </c>
      <c r="B294" s="12" t="s">
        <v>19</v>
      </c>
      <c r="C294" s="12" t="s">
        <v>340</v>
      </c>
      <c r="D294" s="12" t="s">
        <v>862</v>
      </c>
      <c r="E294" s="12" t="s">
        <v>29</v>
      </c>
      <c r="F294" s="26">
        <v>646071.49</v>
      </c>
      <c r="G294" s="34">
        <v>581726.68999999994</v>
      </c>
      <c r="H294" s="24">
        <f t="shared" si="3"/>
        <v>90.040606806531571</v>
      </c>
      <c r="I294" s="1"/>
      <c r="J294" s="1"/>
    </row>
    <row r="295" spans="1:12" ht="37.5" x14ac:dyDescent="0.3">
      <c r="A295" s="25" t="s">
        <v>299</v>
      </c>
      <c r="B295" s="12" t="s">
        <v>19</v>
      </c>
      <c r="C295" s="12" t="s">
        <v>340</v>
      </c>
      <c r="D295" s="12" t="s">
        <v>862</v>
      </c>
      <c r="E295" s="12" t="s">
        <v>31</v>
      </c>
      <c r="F295" s="26">
        <v>646071.49</v>
      </c>
      <c r="G295" s="34">
        <v>581726.68999999994</v>
      </c>
      <c r="H295" s="24">
        <f t="shared" si="3"/>
        <v>90.040606806531571</v>
      </c>
      <c r="I295" s="1"/>
      <c r="J295" s="1"/>
    </row>
    <row r="296" spans="1:12" ht="37.5" x14ac:dyDescent="0.3">
      <c r="A296" s="25" t="s">
        <v>1183</v>
      </c>
      <c r="B296" s="12" t="s">
        <v>19</v>
      </c>
      <c r="C296" s="12" t="s">
        <v>340</v>
      </c>
      <c r="D296" s="12" t="s">
        <v>1082</v>
      </c>
      <c r="E296" s="12" t="s">
        <v>29</v>
      </c>
      <c r="F296" s="26">
        <v>35590</v>
      </c>
      <c r="G296" s="34">
        <v>19491</v>
      </c>
      <c r="H296" s="24">
        <f t="shared" si="3"/>
        <v>54.76538353470076</v>
      </c>
      <c r="I296" s="1"/>
      <c r="J296" s="1"/>
    </row>
    <row r="297" spans="1:12" ht="37.5" x14ac:dyDescent="0.3">
      <c r="A297" s="25" t="s">
        <v>299</v>
      </c>
      <c r="B297" s="12" t="s">
        <v>19</v>
      </c>
      <c r="C297" s="12" t="s">
        <v>340</v>
      </c>
      <c r="D297" s="12" t="s">
        <v>1082</v>
      </c>
      <c r="E297" s="12" t="s">
        <v>31</v>
      </c>
      <c r="F297" s="26">
        <v>35590</v>
      </c>
      <c r="G297" s="38">
        <v>19491</v>
      </c>
      <c r="H297" s="24">
        <f t="shared" si="3"/>
        <v>54.76538353470076</v>
      </c>
      <c r="I297" s="1"/>
      <c r="J297" s="1"/>
      <c r="L297" s="45"/>
    </row>
    <row r="298" spans="1:12" ht="18.75" x14ac:dyDescent="0.3">
      <c r="A298" s="25" t="s">
        <v>1184</v>
      </c>
      <c r="B298" s="12" t="s">
        <v>19</v>
      </c>
      <c r="C298" s="12" t="s">
        <v>340</v>
      </c>
      <c r="D298" s="12" t="s">
        <v>1083</v>
      </c>
      <c r="E298" s="12" t="s">
        <v>29</v>
      </c>
      <c r="F298" s="26">
        <v>81520</v>
      </c>
      <c r="G298" s="34">
        <v>78062</v>
      </c>
      <c r="H298" s="24">
        <f t="shared" si="3"/>
        <v>95.758096172718354</v>
      </c>
      <c r="I298" s="1"/>
      <c r="J298" s="1"/>
    </row>
    <row r="299" spans="1:12" ht="37.5" x14ac:dyDescent="0.3">
      <c r="A299" s="25" t="s">
        <v>299</v>
      </c>
      <c r="B299" s="12" t="s">
        <v>19</v>
      </c>
      <c r="C299" s="12" t="s">
        <v>340</v>
      </c>
      <c r="D299" s="12" t="s">
        <v>1083</v>
      </c>
      <c r="E299" s="12" t="s">
        <v>31</v>
      </c>
      <c r="F299" s="26">
        <v>81520</v>
      </c>
      <c r="G299" s="34">
        <v>78062</v>
      </c>
      <c r="H299" s="24">
        <f t="shared" si="3"/>
        <v>95.758096172718354</v>
      </c>
      <c r="I299" s="1"/>
      <c r="J299" s="1"/>
    </row>
    <row r="300" spans="1:12" ht="75" x14ac:dyDescent="0.3">
      <c r="A300" s="25" t="s">
        <v>1181</v>
      </c>
      <c r="B300" s="12" t="s">
        <v>19</v>
      </c>
      <c r="C300" s="12" t="s">
        <v>340</v>
      </c>
      <c r="D300" s="12" t="s">
        <v>1084</v>
      </c>
      <c r="E300" s="12" t="s">
        <v>29</v>
      </c>
      <c r="F300" s="26">
        <v>17100</v>
      </c>
      <c r="G300" s="34">
        <v>17100</v>
      </c>
      <c r="H300" s="24">
        <f t="shared" si="3"/>
        <v>100</v>
      </c>
      <c r="I300" s="1"/>
      <c r="J300" s="1"/>
    </row>
    <row r="301" spans="1:12" ht="37.5" x14ac:dyDescent="0.3">
      <c r="A301" s="25" t="s">
        <v>299</v>
      </c>
      <c r="B301" s="12" t="s">
        <v>19</v>
      </c>
      <c r="C301" s="12" t="s">
        <v>340</v>
      </c>
      <c r="D301" s="12" t="s">
        <v>1084</v>
      </c>
      <c r="E301" s="12" t="s">
        <v>31</v>
      </c>
      <c r="F301" s="26">
        <v>17100</v>
      </c>
      <c r="G301" s="34">
        <v>17100</v>
      </c>
      <c r="H301" s="24">
        <f t="shared" si="3"/>
        <v>100</v>
      </c>
      <c r="I301" s="1"/>
      <c r="J301" s="1"/>
    </row>
    <row r="302" spans="1:12" ht="18.75" x14ac:dyDescent="0.3">
      <c r="A302" s="25" t="s">
        <v>380</v>
      </c>
      <c r="B302" s="12" t="s">
        <v>19</v>
      </c>
      <c r="C302" s="12" t="s">
        <v>340</v>
      </c>
      <c r="D302" s="12" t="s">
        <v>360</v>
      </c>
      <c r="E302" s="12" t="s">
        <v>33</v>
      </c>
      <c r="F302" s="26">
        <v>280000</v>
      </c>
      <c r="G302" s="34">
        <v>279999.82</v>
      </c>
      <c r="H302" s="24">
        <f t="shared" si="3"/>
        <v>99.999935714285712</v>
      </c>
      <c r="I302" s="1"/>
      <c r="J302" s="1"/>
    </row>
    <row r="303" spans="1:12" ht="18.75" x14ac:dyDescent="0.3">
      <c r="A303" s="25" t="s">
        <v>1184</v>
      </c>
      <c r="B303" s="12" t="s">
        <v>19</v>
      </c>
      <c r="C303" s="12" t="s">
        <v>340</v>
      </c>
      <c r="D303" s="12" t="s">
        <v>1083</v>
      </c>
      <c r="E303" s="12" t="s">
        <v>33</v>
      </c>
      <c r="F303" s="26">
        <v>280000</v>
      </c>
      <c r="G303" s="34">
        <v>279999.82</v>
      </c>
      <c r="H303" s="24">
        <f t="shared" si="3"/>
        <v>99.999935714285712</v>
      </c>
      <c r="I303" s="1"/>
      <c r="J303" s="1"/>
    </row>
    <row r="304" spans="1:12" ht="75" x14ac:dyDescent="0.3">
      <c r="A304" s="25" t="s">
        <v>1009</v>
      </c>
      <c r="B304" s="12" t="s">
        <v>19</v>
      </c>
      <c r="C304" s="12" t="s">
        <v>340</v>
      </c>
      <c r="D304" s="12" t="s">
        <v>1083</v>
      </c>
      <c r="E304" s="12" t="s">
        <v>64</v>
      </c>
      <c r="F304" s="26">
        <v>280000</v>
      </c>
      <c r="G304" s="34">
        <v>279999.82</v>
      </c>
      <c r="H304" s="24">
        <f t="shared" si="3"/>
        <v>99.999935714285712</v>
      </c>
      <c r="I304" s="1"/>
      <c r="J304" s="1"/>
    </row>
    <row r="305" spans="1:10" ht="18.75" x14ac:dyDescent="0.3">
      <c r="A305" s="25" t="s">
        <v>980</v>
      </c>
      <c r="B305" s="12" t="s">
        <v>19</v>
      </c>
      <c r="C305" s="12" t="s">
        <v>307</v>
      </c>
      <c r="D305" s="12" t="s">
        <v>360</v>
      </c>
      <c r="E305" s="12" t="s">
        <v>317</v>
      </c>
      <c r="F305" s="26">
        <v>201124169.41</v>
      </c>
      <c r="G305" s="34">
        <v>199694848.91</v>
      </c>
      <c r="H305" s="24">
        <f t="shared" si="3"/>
        <v>99.289334293241367</v>
      </c>
      <c r="I305" s="1"/>
      <c r="J305" s="1"/>
    </row>
    <row r="306" spans="1:10" ht="18.75" x14ac:dyDescent="0.3">
      <c r="A306" s="25" t="s">
        <v>996</v>
      </c>
      <c r="B306" s="12" t="s">
        <v>19</v>
      </c>
      <c r="C306" s="12" t="s">
        <v>341</v>
      </c>
      <c r="D306" s="12" t="s">
        <v>360</v>
      </c>
      <c r="E306" s="12" t="s">
        <v>317</v>
      </c>
      <c r="F306" s="26">
        <v>1107188.77</v>
      </c>
      <c r="G306" s="34">
        <v>1107188.77</v>
      </c>
      <c r="H306" s="24">
        <f t="shared" si="3"/>
        <v>100</v>
      </c>
      <c r="I306" s="1"/>
      <c r="J306" s="1"/>
    </row>
    <row r="307" spans="1:10" ht="37.5" x14ac:dyDescent="0.3">
      <c r="A307" s="25" t="s">
        <v>377</v>
      </c>
      <c r="B307" s="12" t="s">
        <v>19</v>
      </c>
      <c r="C307" s="12" t="s">
        <v>341</v>
      </c>
      <c r="D307" s="12" t="s">
        <v>360</v>
      </c>
      <c r="E307" s="12" t="s">
        <v>29</v>
      </c>
      <c r="F307" s="26">
        <v>1107188.77</v>
      </c>
      <c r="G307" s="34">
        <v>1107188.77</v>
      </c>
      <c r="H307" s="24">
        <f t="shared" si="3"/>
        <v>100</v>
      </c>
      <c r="I307" s="1"/>
      <c r="J307" s="1"/>
    </row>
    <row r="308" spans="1:10" ht="168.75" x14ac:dyDescent="0.3">
      <c r="A308" s="25" t="s">
        <v>1185</v>
      </c>
      <c r="B308" s="12" t="s">
        <v>19</v>
      </c>
      <c r="C308" s="12" t="s">
        <v>341</v>
      </c>
      <c r="D308" s="12" t="s">
        <v>863</v>
      </c>
      <c r="E308" s="12" t="s">
        <v>29</v>
      </c>
      <c r="F308" s="26">
        <v>1107188.77</v>
      </c>
      <c r="G308" s="34">
        <v>1107188.77</v>
      </c>
      <c r="H308" s="24">
        <f t="shared" si="3"/>
        <v>100</v>
      </c>
      <c r="I308" s="1"/>
      <c r="J308" s="1"/>
    </row>
    <row r="309" spans="1:10" ht="37.5" x14ac:dyDescent="0.3">
      <c r="A309" s="25" t="s">
        <v>299</v>
      </c>
      <c r="B309" s="12" t="s">
        <v>19</v>
      </c>
      <c r="C309" s="12" t="s">
        <v>341</v>
      </c>
      <c r="D309" s="12" t="s">
        <v>863</v>
      </c>
      <c r="E309" s="12" t="s">
        <v>31</v>
      </c>
      <c r="F309" s="26">
        <v>1107188.77</v>
      </c>
      <c r="G309" s="34">
        <v>1107188.77</v>
      </c>
      <c r="H309" s="24">
        <f t="shared" si="3"/>
        <v>100</v>
      </c>
      <c r="I309" s="1"/>
      <c r="J309" s="1"/>
    </row>
    <row r="310" spans="1:10" ht="18.75" x14ac:dyDescent="0.3">
      <c r="A310" s="25" t="s">
        <v>1010</v>
      </c>
      <c r="B310" s="12" t="s">
        <v>19</v>
      </c>
      <c r="C310" s="12" t="s">
        <v>342</v>
      </c>
      <c r="D310" s="12" t="s">
        <v>360</v>
      </c>
      <c r="E310" s="12" t="s">
        <v>317</v>
      </c>
      <c r="F310" s="26">
        <v>952027.2</v>
      </c>
      <c r="G310" s="34">
        <v>930384</v>
      </c>
      <c r="H310" s="24">
        <f t="shared" si="3"/>
        <v>97.726619575575157</v>
      </c>
      <c r="I310" s="1"/>
      <c r="J310" s="1"/>
    </row>
    <row r="311" spans="1:10" ht="37.5" x14ac:dyDescent="0.3">
      <c r="A311" s="25" t="s">
        <v>377</v>
      </c>
      <c r="B311" s="12" t="s">
        <v>19</v>
      </c>
      <c r="C311" s="12" t="s">
        <v>342</v>
      </c>
      <c r="D311" s="12" t="s">
        <v>360</v>
      </c>
      <c r="E311" s="12" t="s">
        <v>29</v>
      </c>
      <c r="F311" s="26">
        <v>129859.2</v>
      </c>
      <c r="G311" s="34">
        <v>108216</v>
      </c>
      <c r="H311" s="24">
        <f t="shared" si="3"/>
        <v>83.333333333333343</v>
      </c>
      <c r="I311" s="1"/>
      <c r="J311" s="1"/>
    </row>
    <row r="312" spans="1:10" ht="56.25" x14ac:dyDescent="0.3">
      <c r="A312" s="25" t="s">
        <v>1176</v>
      </c>
      <c r="B312" s="12" t="s">
        <v>19</v>
      </c>
      <c r="C312" s="12" t="s">
        <v>342</v>
      </c>
      <c r="D312" s="12" t="s">
        <v>852</v>
      </c>
      <c r="E312" s="12" t="s">
        <v>29</v>
      </c>
      <c r="F312" s="26">
        <v>129859.2</v>
      </c>
      <c r="G312" s="34">
        <v>108216</v>
      </c>
      <c r="H312" s="24">
        <f t="shared" si="3"/>
        <v>83.333333333333343</v>
      </c>
      <c r="I312" s="1"/>
      <c r="J312" s="1"/>
    </row>
    <row r="313" spans="1:10" ht="37.5" x14ac:dyDescent="0.3">
      <c r="A313" s="25" t="s">
        <v>299</v>
      </c>
      <c r="B313" s="12" t="s">
        <v>19</v>
      </c>
      <c r="C313" s="12" t="s">
        <v>342</v>
      </c>
      <c r="D313" s="12" t="s">
        <v>852</v>
      </c>
      <c r="E313" s="12" t="s">
        <v>31</v>
      </c>
      <c r="F313" s="26">
        <v>129859.2</v>
      </c>
      <c r="G313" s="34">
        <v>108216</v>
      </c>
      <c r="H313" s="24">
        <f t="shared" si="3"/>
        <v>83.333333333333343</v>
      </c>
      <c r="I313" s="1"/>
      <c r="J313" s="1"/>
    </row>
    <row r="314" spans="1:10" ht="18.75" x14ac:dyDescent="0.3">
      <c r="A314" s="25" t="s">
        <v>380</v>
      </c>
      <c r="B314" s="12" t="s">
        <v>19</v>
      </c>
      <c r="C314" s="12" t="s">
        <v>342</v>
      </c>
      <c r="D314" s="12" t="s">
        <v>360</v>
      </c>
      <c r="E314" s="12" t="s">
        <v>33</v>
      </c>
      <c r="F314" s="26">
        <v>822168</v>
      </c>
      <c r="G314" s="34">
        <v>822168</v>
      </c>
      <c r="H314" s="24">
        <f t="shared" si="3"/>
        <v>100</v>
      </c>
      <c r="I314" s="1"/>
      <c r="J314" s="1"/>
    </row>
    <row r="315" spans="1:10" ht="93.75" x14ac:dyDescent="0.3">
      <c r="A315" s="25" t="s">
        <v>1186</v>
      </c>
      <c r="B315" s="12" t="s">
        <v>19</v>
      </c>
      <c r="C315" s="12" t="s">
        <v>342</v>
      </c>
      <c r="D315" s="12" t="s">
        <v>864</v>
      </c>
      <c r="E315" s="12" t="s">
        <v>33</v>
      </c>
      <c r="F315" s="26">
        <v>822168</v>
      </c>
      <c r="G315" s="34">
        <v>822168</v>
      </c>
      <c r="H315" s="24">
        <f t="shared" si="3"/>
        <v>100</v>
      </c>
      <c r="I315" s="1"/>
      <c r="J315" s="1"/>
    </row>
    <row r="316" spans="1:10" ht="75" x14ac:dyDescent="0.3">
      <c r="A316" s="25" t="s">
        <v>1009</v>
      </c>
      <c r="B316" s="12" t="s">
        <v>19</v>
      </c>
      <c r="C316" s="12" t="s">
        <v>342</v>
      </c>
      <c r="D316" s="12" t="s">
        <v>864</v>
      </c>
      <c r="E316" s="12" t="s">
        <v>64</v>
      </c>
      <c r="F316" s="26">
        <v>822168</v>
      </c>
      <c r="G316" s="34">
        <v>822168</v>
      </c>
      <c r="H316" s="24">
        <f t="shared" si="3"/>
        <v>100</v>
      </c>
      <c r="I316" s="1"/>
      <c r="J316" s="1"/>
    </row>
    <row r="317" spans="1:10" ht="18.75" x14ac:dyDescent="0.3">
      <c r="A317" s="25" t="s">
        <v>1011</v>
      </c>
      <c r="B317" s="12" t="s">
        <v>19</v>
      </c>
      <c r="C317" s="12" t="s">
        <v>343</v>
      </c>
      <c r="D317" s="12" t="s">
        <v>360</v>
      </c>
      <c r="E317" s="12" t="s">
        <v>317</v>
      </c>
      <c r="F317" s="26">
        <v>193169698.22</v>
      </c>
      <c r="G317" s="26">
        <v>191944132.81999999</v>
      </c>
      <c r="H317" s="24">
        <f t="shared" si="3"/>
        <v>99.365549870764809</v>
      </c>
      <c r="I317" s="1"/>
      <c r="J317" s="1"/>
    </row>
    <row r="318" spans="1:10" ht="37.5" x14ac:dyDescent="0.3">
      <c r="A318" s="25" t="s">
        <v>377</v>
      </c>
      <c r="B318" s="12" t="s">
        <v>19</v>
      </c>
      <c r="C318" s="12" t="s">
        <v>343</v>
      </c>
      <c r="D318" s="12" t="s">
        <v>360</v>
      </c>
      <c r="E318" s="12" t="s">
        <v>29</v>
      </c>
      <c r="F318" s="26">
        <v>3963055.23</v>
      </c>
      <c r="G318" s="26">
        <v>3477664.47</v>
      </c>
      <c r="H318" s="24">
        <f t="shared" si="3"/>
        <v>87.752107103488441</v>
      </c>
      <c r="I318" s="1"/>
      <c r="J318" s="1"/>
    </row>
    <row r="319" spans="1:10" ht="37.5" x14ac:dyDescent="0.3">
      <c r="A319" s="25" t="s">
        <v>1187</v>
      </c>
      <c r="B319" s="12" t="s">
        <v>19</v>
      </c>
      <c r="C319" s="12" t="s">
        <v>343</v>
      </c>
      <c r="D319" s="12" t="s">
        <v>866</v>
      </c>
      <c r="E319" s="12" t="s">
        <v>29</v>
      </c>
      <c r="F319" s="26">
        <v>515310</v>
      </c>
      <c r="G319" s="34">
        <v>395200.07</v>
      </c>
      <c r="H319" s="24">
        <f t="shared" si="3"/>
        <v>76.6917137257185</v>
      </c>
      <c r="I319" s="1"/>
      <c r="J319" s="1"/>
    </row>
    <row r="320" spans="1:10" ht="37.5" x14ac:dyDescent="0.3">
      <c r="A320" s="25" t="s">
        <v>299</v>
      </c>
      <c r="B320" s="12" t="s">
        <v>19</v>
      </c>
      <c r="C320" s="12" t="s">
        <v>343</v>
      </c>
      <c r="D320" s="12" t="s">
        <v>866</v>
      </c>
      <c r="E320" s="12" t="s">
        <v>31</v>
      </c>
      <c r="F320" s="26">
        <v>515310</v>
      </c>
      <c r="G320" s="34">
        <v>395200.07</v>
      </c>
      <c r="H320" s="24">
        <f t="shared" si="3"/>
        <v>76.6917137257185</v>
      </c>
      <c r="I320" s="1"/>
      <c r="J320" s="1"/>
    </row>
    <row r="321" spans="1:10" ht="43.5" customHeight="1" x14ac:dyDescent="0.3">
      <c r="A321" s="25" t="s">
        <v>1188</v>
      </c>
      <c r="B321" s="12" t="s">
        <v>19</v>
      </c>
      <c r="C321" s="12" t="s">
        <v>343</v>
      </c>
      <c r="D321" s="12" t="s">
        <v>868</v>
      </c>
      <c r="E321" s="12" t="s">
        <v>29</v>
      </c>
      <c r="F321" s="26">
        <v>557462.62</v>
      </c>
      <c r="G321" s="34">
        <v>192181.79</v>
      </c>
      <c r="H321" s="24">
        <f t="shared" si="3"/>
        <v>34.474381439243409</v>
      </c>
      <c r="I321" s="1"/>
      <c r="J321" s="1"/>
    </row>
    <row r="322" spans="1:10" ht="37.5" x14ac:dyDescent="0.3">
      <c r="A322" s="25" t="s">
        <v>299</v>
      </c>
      <c r="B322" s="12" t="s">
        <v>19</v>
      </c>
      <c r="C322" s="12" t="s">
        <v>343</v>
      </c>
      <c r="D322" s="12" t="s">
        <v>868</v>
      </c>
      <c r="E322" s="12" t="s">
        <v>31</v>
      </c>
      <c r="F322" s="26">
        <v>557462.62</v>
      </c>
      <c r="G322" s="34">
        <v>192181.79</v>
      </c>
      <c r="H322" s="24">
        <f t="shared" ref="H322:H406" si="4">G322/F322*100</f>
        <v>34.474381439243409</v>
      </c>
      <c r="I322" s="1"/>
      <c r="J322" s="1"/>
    </row>
    <row r="323" spans="1:10" ht="56.25" x14ac:dyDescent="0.3">
      <c r="A323" s="25" t="s">
        <v>1189</v>
      </c>
      <c r="B323" s="12" t="s">
        <v>19</v>
      </c>
      <c r="C323" s="12" t="s">
        <v>343</v>
      </c>
      <c r="D323" s="12" t="s">
        <v>870</v>
      </c>
      <c r="E323" s="12" t="s">
        <v>29</v>
      </c>
      <c r="F323" s="26">
        <v>2890282.61</v>
      </c>
      <c r="G323" s="34">
        <v>2890282.61</v>
      </c>
      <c r="H323" s="24">
        <f t="shared" si="4"/>
        <v>100</v>
      </c>
      <c r="I323" s="1"/>
      <c r="J323" s="1"/>
    </row>
    <row r="324" spans="1:10" ht="37.5" x14ac:dyDescent="0.3">
      <c r="A324" s="25" t="s">
        <v>299</v>
      </c>
      <c r="B324" s="12" t="s">
        <v>19</v>
      </c>
      <c r="C324" s="12" t="s">
        <v>343</v>
      </c>
      <c r="D324" s="12" t="s">
        <v>870</v>
      </c>
      <c r="E324" s="12" t="s">
        <v>31</v>
      </c>
      <c r="F324" s="26">
        <v>2890282.61</v>
      </c>
      <c r="G324" s="34">
        <v>2890282.61</v>
      </c>
      <c r="H324" s="24">
        <f t="shared" si="4"/>
        <v>100</v>
      </c>
      <c r="I324" s="1"/>
      <c r="J324" s="1"/>
    </row>
    <row r="325" spans="1:10" ht="37.5" x14ac:dyDescent="0.3">
      <c r="A325" s="25" t="s">
        <v>419</v>
      </c>
      <c r="B325" s="12" t="s">
        <v>19</v>
      </c>
      <c r="C325" s="12" t="s">
        <v>343</v>
      </c>
      <c r="D325" s="12" t="s">
        <v>360</v>
      </c>
      <c r="E325" s="12" t="s">
        <v>89</v>
      </c>
      <c r="F325" s="26">
        <v>106949965.47</v>
      </c>
      <c r="G325" s="34">
        <v>106625357.11</v>
      </c>
      <c r="H325" s="24">
        <f t="shared" si="4"/>
        <v>99.696485773909799</v>
      </c>
      <c r="I325" s="1"/>
      <c r="J325" s="1"/>
    </row>
    <row r="326" spans="1:10" ht="37.5" x14ac:dyDescent="0.3">
      <c r="A326" s="25" t="s">
        <v>1190</v>
      </c>
      <c r="B326" s="12" t="s">
        <v>19</v>
      </c>
      <c r="C326" s="12" t="s">
        <v>343</v>
      </c>
      <c r="D326" s="12" t="s">
        <v>865</v>
      </c>
      <c r="E326" s="12" t="s">
        <v>89</v>
      </c>
      <c r="F326" s="26">
        <v>1072409.8400000001</v>
      </c>
      <c r="G326" s="34">
        <v>747801.48</v>
      </c>
      <c r="H326" s="24">
        <f t="shared" si="4"/>
        <v>69.73094167058369</v>
      </c>
      <c r="I326" s="1"/>
      <c r="J326" s="1"/>
    </row>
    <row r="327" spans="1:10" ht="18.75" x14ac:dyDescent="0.3">
      <c r="A327" s="25" t="s">
        <v>344</v>
      </c>
      <c r="B327" s="12" t="s">
        <v>19</v>
      </c>
      <c r="C327" s="12" t="s">
        <v>343</v>
      </c>
      <c r="D327" s="12" t="s">
        <v>865</v>
      </c>
      <c r="E327" s="12" t="s">
        <v>91</v>
      </c>
      <c r="F327" s="26">
        <v>1072409.8400000001</v>
      </c>
      <c r="G327" s="34">
        <v>747801.48</v>
      </c>
      <c r="H327" s="24">
        <f t="shared" si="4"/>
        <v>69.73094167058369</v>
      </c>
      <c r="I327" s="1"/>
      <c r="J327" s="1"/>
    </row>
    <row r="328" spans="1:10" ht="56.25" x14ac:dyDescent="0.3">
      <c r="A328" s="25" t="s">
        <v>1191</v>
      </c>
      <c r="B328" s="12" t="s">
        <v>19</v>
      </c>
      <c r="C328" s="12" t="s">
        <v>343</v>
      </c>
      <c r="D328" s="12" t="s">
        <v>867</v>
      </c>
      <c r="E328" s="12" t="s">
        <v>89</v>
      </c>
      <c r="F328" s="26">
        <v>105877555.63</v>
      </c>
      <c r="G328" s="34">
        <v>105877555.63</v>
      </c>
      <c r="H328" s="24">
        <f t="shared" si="4"/>
        <v>100</v>
      </c>
      <c r="I328" s="1"/>
      <c r="J328" s="1"/>
    </row>
    <row r="329" spans="1:10" ht="18.75" x14ac:dyDescent="0.3">
      <c r="A329" s="25" t="s">
        <v>344</v>
      </c>
      <c r="B329" s="12" t="s">
        <v>19</v>
      </c>
      <c r="C329" s="12" t="s">
        <v>343</v>
      </c>
      <c r="D329" s="12" t="s">
        <v>867</v>
      </c>
      <c r="E329" s="12" t="s">
        <v>91</v>
      </c>
      <c r="F329" s="26">
        <v>105877555.63</v>
      </c>
      <c r="G329" s="34">
        <v>105877555.63</v>
      </c>
      <c r="H329" s="24">
        <f t="shared" si="4"/>
        <v>100</v>
      </c>
      <c r="I329" s="1"/>
      <c r="J329" s="1"/>
    </row>
    <row r="330" spans="1:10" ht="18.75" x14ac:dyDescent="0.3">
      <c r="A330" s="25" t="s">
        <v>402</v>
      </c>
      <c r="B330" s="12" t="s">
        <v>19</v>
      </c>
      <c r="C330" s="12" t="s">
        <v>343</v>
      </c>
      <c r="D330" s="12" t="s">
        <v>360</v>
      </c>
      <c r="E330" s="12" t="s">
        <v>96</v>
      </c>
      <c r="F330" s="26">
        <v>82246357.519999996</v>
      </c>
      <c r="G330" s="34">
        <v>81841111.239999995</v>
      </c>
      <c r="H330" s="24">
        <f t="shared" si="4"/>
        <v>99.507277535176613</v>
      </c>
      <c r="I330" s="1"/>
      <c r="J330" s="1"/>
    </row>
    <row r="331" spans="1:10" ht="93.75" x14ac:dyDescent="0.3">
      <c r="A331" s="25" t="s">
        <v>1192</v>
      </c>
      <c r="B331" s="12" t="s">
        <v>19</v>
      </c>
      <c r="C331" s="12" t="s">
        <v>343</v>
      </c>
      <c r="D331" s="12" t="s">
        <v>869</v>
      </c>
      <c r="E331" s="12" t="s">
        <v>96</v>
      </c>
      <c r="F331" s="26">
        <v>53676101.109999999</v>
      </c>
      <c r="G331" s="26">
        <v>53270854.869999997</v>
      </c>
      <c r="H331" s="24">
        <f t="shared" si="4"/>
        <v>99.245015506678627</v>
      </c>
      <c r="I331" s="1"/>
      <c r="J331" s="1"/>
    </row>
    <row r="332" spans="1:10" ht="18.75" x14ac:dyDescent="0.3">
      <c r="A332" s="25" t="s">
        <v>1012</v>
      </c>
      <c r="B332" s="12" t="s">
        <v>19</v>
      </c>
      <c r="C332" s="12" t="s">
        <v>343</v>
      </c>
      <c r="D332" s="12" t="s">
        <v>869</v>
      </c>
      <c r="E332" s="12" t="s">
        <v>102</v>
      </c>
      <c r="F332" s="26">
        <v>53676101.109999999</v>
      </c>
      <c r="G332" s="34">
        <v>53270854.869999997</v>
      </c>
      <c r="H332" s="24">
        <f t="shared" si="4"/>
        <v>99.245015506678627</v>
      </c>
      <c r="I332" s="1"/>
      <c r="J332" s="1"/>
    </row>
    <row r="333" spans="1:10" ht="56.25" x14ac:dyDescent="0.3">
      <c r="A333" s="25" t="s">
        <v>1189</v>
      </c>
      <c r="B333" s="12" t="s">
        <v>19</v>
      </c>
      <c r="C333" s="12" t="s">
        <v>343</v>
      </c>
      <c r="D333" s="12" t="s">
        <v>870</v>
      </c>
      <c r="E333" s="12" t="s">
        <v>96</v>
      </c>
      <c r="F333" s="26">
        <v>28570256.41</v>
      </c>
      <c r="G333" s="34">
        <v>28570256.370000001</v>
      </c>
      <c r="H333" s="24">
        <f t="shared" si="4"/>
        <v>99.999999859994261</v>
      </c>
      <c r="I333" s="1"/>
      <c r="J333" s="1"/>
    </row>
    <row r="334" spans="1:10" ht="18.75" x14ac:dyDescent="0.3">
      <c r="A334" s="25" t="s">
        <v>1012</v>
      </c>
      <c r="B334" s="12" t="s">
        <v>19</v>
      </c>
      <c r="C334" s="12" t="s">
        <v>343</v>
      </c>
      <c r="D334" s="12" t="s">
        <v>870</v>
      </c>
      <c r="E334" s="12" t="s">
        <v>102</v>
      </c>
      <c r="F334" s="26">
        <v>28570256.41</v>
      </c>
      <c r="G334" s="34">
        <v>28570256.370000001</v>
      </c>
      <c r="H334" s="24">
        <f t="shared" si="4"/>
        <v>99.999999859994261</v>
      </c>
      <c r="I334" s="1"/>
      <c r="J334" s="1"/>
    </row>
    <row r="335" spans="1:10" ht="18.75" x14ac:dyDescent="0.3">
      <c r="A335" s="25" t="s">
        <v>380</v>
      </c>
      <c r="B335" s="12" t="s">
        <v>19</v>
      </c>
      <c r="C335" s="12" t="s">
        <v>343</v>
      </c>
      <c r="D335" s="12" t="s">
        <v>360</v>
      </c>
      <c r="E335" s="12" t="s">
        <v>33</v>
      </c>
      <c r="F335" s="26">
        <v>10320</v>
      </c>
      <c r="G335" s="34">
        <v>0</v>
      </c>
      <c r="H335" s="24">
        <f t="shared" si="4"/>
        <v>0</v>
      </c>
      <c r="I335" s="1"/>
      <c r="J335" s="1"/>
    </row>
    <row r="336" spans="1:10" ht="56.25" x14ac:dyDescent="0.3">
      <c r="A336" s="25" t="s">
        <v>1160</v>
      </c>
      <c r="B336" s="12" t="s">
        <v>19</v>
      </c>
      <c r="C336" s="12" t="s">
        <v>343</v>
      </c>
      <c r="D336" s="12" t="s">
        <v>345</v>
      </c>
      <c r="E336" s="12" t="s">
        <v>33</v>
      </c>
      <c r="F336" s="26">
        <v>10320</v>
      </c>
      <c r="G336" s="34">
        <v>0</v>
      </c>
      <c r="H336" s="24">
        <f t="shared" si="4"/>
        <v>0</v>
      </c>
      <c r="I336" s="1"/>
      <c r="J336" s="1"/>
    </row>
    <row r="337" spans="1:10" ht="18.75" x14ac:dyDescent="0.3">
      <c r="A337" s="25" t="s">
        <v>331</v>
      </c>
      <c r="B337" s="12" t="s">
        <v>19</v>
      </c>
      <c r="C337" s="12" t="s">
        <v>343</v>
      </c>
      <c r="D337" s="12" t="s">
        <v>345</v>
      </c>
      <c r="E337" s="12" t="s">
        <v>278</v>
      </c>
      <c r="F337" s="26">
        <v>10320</v>
      </c>
      <c r="G337" s="34">
        <v>0</v>
      </c>
      <c r="H337" s="24">
        <f t="shared" si="4"/>
        <v>0</v>
      </c>
      <c r="I337" s="1"/>
      <c r="J337" s="1"/>
    </row>
    <row r="338" spans="1:10" ht="37.5" x14ac:dyDescent="0.3">
      <c r="A338" s="25" t="s">
        <v>981</v>
      </c>
      <c r="B338" s="12" t="s">
        <v>19</v>
      </c>
      <c r="C338" s="12" t="s">
        <v>308</v>
      </c>
      <c r="D338" s="12" t="s">
        <v>360</v>
      </c>
      <c r="E338" s="12" t="s">
        <v>317</v>
      </c>
      <c r="F338" s="26">
        <v>5895255.2199999997</v>
      </c>
      <c r="G338" s="34">
        <v>5713143.3200000003</v>
      </c>
      <c r="H338" s="24">
        <f t="shared" si="4"/>
        <v>96.910873351467913</v>
      </c>
      <c r="I338" s="1"/>
      <c r="J338" s="1"/>
    </row>
    <row r="339" spans="1:10" ht="37.5" x14ac:dyDescent="0.3">
      <c r="A339" s="25" t="s">
        <v>377</v>
      </c>
      <c r="B339" s="12" t="s">
        <v>19</v>
      </c>
      <c r="C339" s="12" t="s">
        <v>308</v>
      </c>
      <c r="D339" s="12" t="s">
        <v>360</v>
      </c>
      <c r="E339" s="12" t="s">
        <v>29</v>
      </c>
      <c r="F339" s="26">
        <v>5450120.3200000003</v>
      </c>
      <c r="G339" s="34">
        <v>5334589.0999999996</v>
      </c>
      <c r="H339" s="24">
        <f t="shared" si="4"/>
        <v>97.880207899703748</v>
      </c>
      <c r="I339" s="1"/>
      <c r="J339" s="1"/>
    </row>
    <row r="340" spans="1:10" ht="18.75" x14ac:dyDescent="0.3">
      <c r="A340" s="25" t="s">
        <v>1193</v>
      </c>
      <c r="B340" s="12" t="s">
        <v>19</v>
      </c>
      <c r="C340" s="12" t="s">
        <v>308</v>
      </c>
      <c r="D340" s="12" t="s">
        <v>1087</v>
      </c>
      <c r="E340" s="12" t="s">
        <v>29</v>
      </c>
      <c r="F340" s="26">
        <v>2138203</v>
      </c>
      <c r="G340" s="34">
        <v>2138203</v>
      </c>
      <c r="H340" s="24">
        <f t="shared" si="4"/>
        <v>100</v>
      </c>
      <c r="I340" s="1"/>
      <c r="J340" s="1"/>
    </row>
    <row r="341" spans="1:10" ht="37.5" x14ac:dyDescent="0.3">
      <c r="A341" s="25" t="s">
        <v>299</v>
      </c>
      <c r="B341" s="12" t="s">
        <v>19</v>
      </c>
      <c r="C341" s="12" t="s">
        <v>308</v>
      </c>
      <c r="D341" s="12" t="s">
        <v>1087</v>
      </c>
      <c r="E341" s="12" t="s">
        <v>31</v>
      </c>
      <c r="F341" s="26">
        <v>2138203</v>
      </c>
      <c r="G341" s="34">
        <v>2138203</v>
      </c>
      <c r="H341" s="24">
        <f t="shared" si="4"/>
        <v>100</v>
      </c>
      <c r="I341" s="1"/>
      <c r="J341" s="1"/>
    </row>
    <row r="342" spans="1:10" ht="18.75" x14ac:dyDescent="0.3">
      <c r="A342" s="25" t="s">
        <v>1194</v>
      </c>
      <c r="B342" s="12" t="s">
        <v>19</v>
      </c>
      <c r="C342" s="12" t="s">
        <v>308</v>
      </c>
      <c r="D342" s="12" t="s">
        <v>1089</v>
      </c>
      <c r="E342" s="12" t="s">
        <v>29</v>
      </c>
      <c r="F342" s="26">
        <v>18000</v>
      </c>
      <c r="G342" s="34">
        <v>18000</v>
      </c>
      <c r="H342" s="24">
        <f t="shared" si="4"/>
        <v>100</v>
      </c>
      <c r="I342" s="1"/>
      <c r="J342" s="1"/>
    </row>
    <row r="343" spans="1:10" ht="37.5" x14ac:dyDescent="0.3">
      <c r="A343" s="25" t="s">
        <v>299</v>
      </c>
      <c r="B343" s="12" t="s">
        <v>19</v>
      </c>
      <c r="C343" s="12" t="s">
        <v>308</v>
      </c>
      <c r="D343" s="12" t="s">
        <v>1089</v>
      </c>
      <c r="E343" s="12" t="s">
        <v>31</v>
      </c>
      <c r="F343" s="26">
        <v>18000</v>
      </c>
      <c r="G343" s="34">
        <v>18000</v>
      </c>
      <c r="H343" s="24">
        <f t="shared" si="4"/>
        <v>100</v>
      </c>
      <c r="I343" s="1"/>
      <c r="J343" s="1"/>
    </row>
    <row r="344" spans="1:10" ht="18.75" x14ac:dyDescent="0.3">
      <c r="A344" s="25" t="s">
        <v>1194</v>
      </c>
      <c r="B344" s="12" t="s">
        <v>19</v>
      </c>
      <c r="C344" s="12" t="s">
        <v>308</v>
      </c>
      <c r="D344" s="12" t="s">
        <v>1090</v>
      </c>
      <c r="E344" s="12" t="s">
        <v>29</v>
      </c>
      <c r="F344" s="26">
        <v>0</v>
      </c>
      <c r="G344" s="34">
        <v>0</v>
      </c>
      <c r="H344" s="24" t="e">
        <f t="shared" si="4"/>
        <v>#DIV/0!</v>
      </c>
      <c r="I344" s="1"/>
      <c r="J344" s="1"/>
    </row>
    <row r="345" spans="1:10" ht="37.5" x14ac:dyDescent="0.3">
      <c r="A345" s="25" t="s">
        <v>299</v>
      </c>
      <c r="B345" s="12" t="s">
        <v>19</v>
      </c>
      <c r="C345" s="12" t="s">
        <v>308</v>
      </c>
      <c r="D345" s="12" t="s">
        <v>1090</v>
      </c>
      <c r="E345" s="12" t="s">
        <v>31</v>
      </c>
      <c r="F345" s="26">
        <v>0</v>
      </c>
      <c r="G345" s="34">
        <v>0</v>
      </c>
      <c r="H345" s="24" t="e">
        <f t="shared" si="4"/>
        <v>#DIV/0!</v>
      </c>
      <c r="I345" s="1"/>
      <c r="J345" s="1"/>
    </row>
    <row r="346" spans="1:10" ht="37.5" x14ac:dyDescent="0.3">
      <c r="A346" s="25" t="s">
        <v>1195</v>
      </c>
      <c r="B346" s="12" t="s">
        <v>19</v>
      </c>
      <c r="C346" s="12" t="s">
        <v>308</v>
      </c>
      <c r="D346" s="12" t="s">
        <v>346</v>
      </c>
      <c r="E346" s="12" t="s">
        <v>29</v>
      </c>
      <c r="F346" s="26">
        <v>3293917.32</v>
      </c>
      <c r="G346" s="34">
        <v>3178386.1</v>
      </c>
      <c r="H346" s="24">
        <f t="shared" si="4"/>
        <v>96.492588951807704</v>
      </c>
      <c r="I346" s="1"/>
      <c r="J346" s="1"/>
    </row>
    <row r="347" spans="1:10" ht="37.5" x14ac:dyDescent="0.3">
      <c r="A347" s="25" t="s">
        <v>299</v>
      </c>
      <c r="B347" s="12" t="s">
        <v>19</v>
      </c>
      <c r="C347" s="12" t="s">
        <v>308</v>
      </c>
      <c r="D347" s="12" t="s">
        <v>346</v>
      </c>
      <c r="E347" s="12" t="s">
        <v>31</v>
      </c>
      <c r="F347" s="26">
        <v>3293917.32</v>
      </c>
      <c r="G347" s="34">
        <v>3178386.1</v>
      </c>
      <c r="H347" s="24">
        <f t="shared" si="4"/>
        <v>96.492588951807704</v>
      </c>
      <c r="I347" s="1"/>
      <c r="J347" s="1"/>
    </row>
    <row r="348" spans="1:10" ht="18.75" x14ac:dyDescent="0.3">
      <c r="A348" s="25" t="s">
        <v>380</v>
      </c>
      <c r="B348" s="12" t="s">
        <v>19</v>
      </c>
      <c r="C348" s="12" t="s">
        <v>308</v>
      </c>
      <c r="D348" s="12" t="s">
        <v>360</v>
      </c>
      <c r="E348" s="12" t="s">
        <v>33</v>
      </c>
      <c r="F348" s="26">
        <v>445134.9</v>
      </c>
      <c r="G348" s="34">
        <v>378554.22</v>
      </c>
      <c r="H348" s="24">
        <f t="shared" si="4"/>
        <v>85.042583720126174</v>
      </c>
      <c r="I348" s="1"/>
      <c r="J348" s="1"/>
    </row>
    <row r="349" spans="1:10" ht="56.25" x14ac:dyDescent="0.3">
      <c r="A349" s="25" t="s">
        <v>1160</v>
      </c>
      <c r="B349" s="12" t="s">
        <v>19</v>
      </c>
      <c r="C349" s="12" t="s">
        <v>308</v>
      </c>
      <c r="D349" s="12" t="s">
        <v>345</v>
      </c>
      <c r="E349" s="12" t="s">
        <v>33</v>
      </c>
      <c r="F349" s="26">
        <v>395134.9</v>
      </c>
      <c r="G349" s="26">
        <v>328554.21999999997</v>
      </c>
      <c r="H349" s="24">
        <f t="shared" si="4"/>
        <v>83.149886279344074</v>
      </c>
      <c r="I349" s="1"/>
      <c r="J349" s="1"/>
    </row>
    <row r="350" spans="1:10" ht="18.75" x14ac:dyDescent="0.3">
      <c r="A350" s="25" t="s">
        <v>331</v>
      </c>
      <c r="B350" s="12" t="s">
        <v>19</v>
      </c>
      <c r="C350" s="12" t="s">
        <v>308</v>
      </c>
      <c r="D350" s="12" t="s">
        <v>345</v>
      </c>
      <c r="E350" s="12" t="s">
        <v>278</v>
      </c>
      <c r="F350" s="26">
        <v>395134.9</v>
      </c>
      <c r="G350" s="34">
        <v>328554.21999999997</v>
      </c>
      <c r="H350" s="24">
        <f t="shared" si="4"/>
        <v>83.149886279344074</v>
      </c>
      <c r="I350" s="1"/>
      <c r="J350" s="1"/>
    </row>
    <row r="351" spans="1:10" ht="37.5" x14ac:dyDescent="0.3">
      <c r="A351" s="25" t="s">
        <v>1195</v>
      </c>
      <c r="B351" s="12" t="s">
        <v>19</v>
      </c>
      <c r="C351" s="12" t="s">
        <v>308</v>
      </c>
      <c r="D351" s="12" t="s">
        <v>346</v>
      </c>
      <c r="E351" s="12" t="s">
        <v>33</v>
      </c>
      <c r="F351" s="26">
        <v>50000</v>
      </c>
      <c r="G351" s="34">
        <v>50000</v>
      </c>
      <c r="H351" s="24">
        <f t="shared" si="4"/>
        <v>100</v>
      </c>
      <c r="I351" s="1"/>
      <c r="J351" s="1"/>
    </row>
    <row r="352" spans="1:10" ht="18.75" x14ac:dyDescent="0.3">
      <c r="A352" s="25" t="s">
        <v>300</v>
      </c>
      <c r="B352" s="12" t="s">
        <v>19</v>
      </c>
      <c r="C352" s="12" t="s">
        <v>308</v>
      </c>
      <c r="D352" s="12" t="s">
        <v>346</v>
      </c>
      <c r="E352" s="12" t="s">
        <v>35</v>
      </c>
      <c r="F352" s="26">
        <v>50000</v>
      </c>
      <c r="G352" s="34">
        <v>50000</v>
      </c>
      <c r="H352" s="24">
        <f t="shared" si="4"/>
        <v>100</v>
      </c>
      <c r="I352" s="1"/>
      <c r="J352" s="1"/>
    </row>
    <row r="353" spans="1:10" ht="18.75" x14ac:dyDescent="0.3">
      <c r="A353" s="25" t="s">
        <v>997</v>
      </c>
      <c r="B353" s="12" t="s">
        <v>19</v>
      </c>
      <c r="C353" s="12" t="s">
        <v>323</v>
      </c>
      <c r="D353" s="12" t="s">
        <v>360</v>
      </c>
      <c r="E353" s="12" t="s">
        <v>317</v>
      </c>
      <c r="F353" s="26">
        <v>67022291.460000001</v>
      </c>
      <c r="G353" s="34">
        <v>61649267.619999997</v>
      </c>
      <c r="H353" s="24">
        <f t="shared" si="4"/>
        <v>91.983228679659945</v>
      </c>
      <c r="I353" s="1"/>
      <c r="J353" s="1"/>
    </row>
    <row r="354" spans="1:10" ht="18.75" x14ac:dyDescent="0.3">
      <c r="A354" s="25" t="s">
        <v>998</v>
      </c>
      <c r="B354" s="12" t="s">
        <v>19</v>
      </c>
      <c r="C354" s="12" t="s">
        <v>324</v>
      </c>
      <c r="D354" s="12" t="s">
        <v>360</v>
      </c>
      <c r="E354" s="12" t="s">
        <v>317</v>
      </c>
      <c r="F354" s="26">
        <v>8123354.8300000001</v>
      </c>
      <c r="G354" s="26">
        <v>8031803.9400000004</v>
      </c>
      <c r="H354" s="24">
        <f t="shared" si="4"/>
        <v>98.872991615952841</v>
      </c>
      <c r="I354" s="1"/>
      <c r="J354" s="1"/>
    </row>
    <row r="355" spans="1:10" ht="37.5" x14ac:dyDescent="0.3">
      <c r="A355" s="25" t="s">
        <v>377</v>
      </c>
      <c r="B355" s="12" t="s">
        <v>19</v>
      </c>
      <c r="C355" s="12" t="s">
        <v>324</v>
      </c>
      <c r="D355" s="12" t="s">
        <v>360</v>
      </c>
      <c r="E355" s="12" t="s">
        <v>29</v>
      </c>
      <c r="F355" s="26">
        <v>48000</v>
      </c>
      <c r="G355" s="34">
        <v>48000</v>
      </c>
      <c r="H355" s="24">
        <f t="shared" si="4"/>
        <v>100</v>
      </c>
      <c r="I355" s="1"/>
      <c r="J355" s="1"/>
    </row>
    <row r="356" spans="1:10" ht="18.75" x14ac:dyDescent="0.3">
      <c r="A356" s="25" t="s">
        <v>1196</v>
      </c>
      <c r="B356" s="12" t="s">
        <v>19</v>
      </c>
      <c r="C356" s="12" t="s">
        <v>324</v>
      </c>
      <c r="D356" s="12" t="s">
        <v>347</v>
      </c>
      <c r="E356" s="12" t="s">
        <v>29</v>
      </c>
      <c r="F356" s="26">
        <v>48000</v>
      </c>
      <c r="G356" s="34">
        <v>48000</v>
      </c>
      <c r="H356" s="24">
        <f t="shared" si="4"/>
        <v>100</v>
      </c>
      <c r="I356" s="1"/>
      <c r="J356" s="1"/>
    </row>
    <row r="357" spans="1:10" ht="37.5" x14ac:dyDescent="0.3">
      <c r="A357" s="25" t="s">
        <v>299</v>
      </c>
      <c r="B357" s="12" t="s">
        <v>19</v>
      </c>
      <c r="C357" s="12" t="s">
        <v>324</v>
      </c>
      <c r="D357" s="12" t="s">
        <v>347</v>
      </c>
      <c r="E357" s="12" t="s">
        <v>31</v>
      </c>
      <c r="F357" s="26">
        <v>48000</v>
      </c>
      <c r="G357" s="34">
        <v>48000</v>
      </c>
      <c r="H357" s="24">
        <f t="shared" si="4"/>
        <v>100</v>
      </c>
      <c r="I357" s="1"/>
      <c r="J357" s="1"/>
    </row>
    <row r="358" spans="1:10" ht="37.5" x14ac:dyDescent="0.3">
      <c r="A358" s="25" t="s">
        <v>419</v>
      </c>
      <c r="B358" s="12" t="s">
        <v>19</v>
      </c>
      <c r="C358" s="12" t="s">
        <v>324</v>
      </c>
      <c r="D358" s="12" t="s">
        <v>360</v>
      </c>
      <c r="E358" s="12" t="s">
        <v>89</v>
      </c>
      <c r="F358" s="26">
        <v>3219519.53</v>
      </c>
      <c r="G358" s="34">
        <v>3208519.91</v>
      </c>
      <c r="H358" s="24">
        <f t="shared" si="4"/>
        <v>99.658345914739655</v>
      </c>
      <c r="I358" s="1"/>
      <c r="J358" s="1"/>
    </row>
    <row r="359" spans="1:10" ht="56.25" x14ac:dyDescent="0.3">
      <c r="A359" s="25" t="s">
        <v>1197</v>
      </c>
      <c r="B359" s="12" t="s">
        <v>19</v>
      </c>
      <c r="C359" s="12" t="s">
        <v>324</v>
      </c>
      <c r="D359" s="12" t="s">
        <v>1091</v>
      </c>
      <c r="E359" s="12" t="s">
        <v>89</v>
      </c>
      <c r="F359" s="26">
        <v>3219519.53</v>
      </c>
      <c r="G359" s="34">
        <v>3208519.91</v>
      </c>
      <c r="H359" s="24">
        <f t="shared" si="4"/>
        <v>99.658345914739655</v>
      </c>
      <c r="I359" s="1"/>
      <c r="J359" s="1"/>
    </row>
    <row r="360" spans="1:10" ht="18.75" x14ac:dyDescent="0.3">
      <c r="A360" s="25" t="s">
        <v>344</v>
      </c>
      <c r="B360" s="12" t="s">
        <v>19</v>
      </c>
      <c r="C360" s="12" t="s">
        <v>324</v>
      </c>
      <c r="D360" s="12" t="s">
        <v>1091</v>
      </c>
      <c r="E360" s="12" t="s">
        <v>91</v>
      </c>
      <c r="F360" s="26">
        <v>3219519.53</v>
      </c>
      <c r="G360" s="34">
        <v>3208519.91</v>
      </c>
      <c r="H360" s="24">
        <f t="shared" si="4"/>
        <v>99.658345914739655</v>
      </c>
      <c r="I360" s="1"/>
      <c r="J360" s="1"/>
    </row>
    <row r="361" spans="1:10" ht="18.75" x14ac:dyDescent="0.3">
      <c r="A361" s="25" t="s">
        <v>402</v>
      </c>
      <c r="B361" s="12" t="s">
        <v>19</v>
      </c>
      <c r="C361" s="12" t="s">
        <v>324</v>
      </c>
      <c r="D361" s="12" t="s">
        <v>360</v>
      </c>
      <c r="E361" s="12" t="s">
        <v>96</v>
      </c>
      <c r="F361" s="26">
        <v>4849725.3</v>
      </c>
      <c r="G361" s="26">
        <v>4775284.03</v>
      </c>
      <c r="H361" s="24">
        <f t="shared" si="4"/>
        <v>98.4650415148256</v>
      </c>
      <c r="I361" s="1"/>
      <c r="J361" s="1"/>
    </row>
    <row r="362" spans="1:10" ht="150" x14ac:dyDescent="0.3">
      <c r="A362" s="25" t="s">
        <v>1198</v>
      </c>
      <c r="B362" s="12" t="s">
        <v>19</v>
      </c>
      <c r="C362" s="12" t="s">
        <v>324</v>
      </c>
      <c r="D362" s="12" t="s">
        <v>875</v>
      </c>
      <c r="E362" s="12" t="s">
        <v>96</v>
      </c>
      <c r="F362" s="26">
        <v>4849725.3</v>
      </c>
      <c r="G362" s="34">
        <v>4775284.03</v>
      </c>
      <c r="H362" s="24">
        <f t="shared" si="4"/>
        <v>98.4650415148256</v>
      </c>
      <c r="I362" s="1"/>
      <c r="J362" s="1"/>
    </row>
    <row r="363" spans="1:10" ht="18.75" x14ac:dyDescent="0.3">
      <c r="A363" s="25" t="s">
        <v>1012</v>
      </c>
      <c r="B363" s="12" t="s">
        <v>19</v>
      </c>
      <c r="C363" s="12" t="s">
        <v>324</v>
      </c>
      <c r="D363" s="12" t="s">
        <v>875</v>
      </c>
      <c r="E363" s="12" t="s">
        <v>102</v>
      </c>
      <c r="F363" s="26">
        <v>4849725.3</v>
      </c>
      <c r="G363" s="34">
        <v>4775284.03</v>
      </c>
      <c r="H363" s="24">
        <f t="shared" si="4"/>
        <v>98.4650415148256</v>
      </c>
      <c r="I363" s="1"/>
      <c r="J363" s="1"/>
    </row>
    <row r="364" spans="1:10" ht="18.75" x14ac:dyDescent="0.3">
      <c r="A364" s="25" t="s">
        <v>380</v>
      </c>
      <c r="B364" s="12" t="s">
        <v>19</v>
      </c>
      <c r="C364" s="12" t="s">
        <v>324</v>
      </c>
      <c r="D364" s="12" t="s">
        <v>360</v>
      </c>
      <c r="E364" s="12" t="s">
        <v>33</v>
      </c>
      <c r="F364" s="26">
        <v>6110</v>
      </c>
      <c r="G364" s="34">
        <v>0</v>
      </c>
      <c r="H364" s="24">
        <f t="shared" si="4"/>
        <v>0</v>
      </c>
      <c r="I364" s="1"/>
      <c r="J364" s="1"/>
    </row>
    <row r="365" spans="1:10" ht="56.25" x14ac:dyDescent="0.3">
      <c r="A365" s="25" t="s">
        <v>1160</v>
      </c>
      <c r="B365" s="12" t="s">
        <v>19</v>
      </c>
      <c r="C365" s="12" t="s">
        <v>324</v>
      </c>
      <c r="D365" s="12" t="s">
        <v>345</v>
      </c>
      <c r="E365" s="12" t="s">
        <v>33</v>
      </c>
      <c r="F365" s="26">
        <v>6110</v>
      </c>
      <c r="G365" s="34">
        <v>0</v>
      </c>
      <c r="H365" s="24">
        <f t="shared" si="4"/>
        <v>0</v>
      </c>
      <c r="I365" s="1"/>
      <c r="J365" s="1"/>
    </row>
    <row r="366" spans="1:10" ht="18.75" x14ac:dyDescent="0.3">
      <c r="A366" s="25" t="s">
        <v>331</v>
      </c>
      <c r="B366" s="12" t="s">
        <v>19</v>
      </c>
      <c r="C366" s="12" t="s">
        <v>324</v>
      </c>
      <c r="D366" s="12" t="s">
        <v>345</v>
      </c>
      <c r="E366" s="12" t="s">
        <v>278</v>
      </c>
      <c r="F366" s="26">
        <v>6110</v>
      </c>
      <c r="G366" s="34">
        <v>0</v>
      </c>
      <c r="H366" s="24">
        <f t="shared" si="4"/>
        <v>0</v>
      </c>
      <c r="I366" s="1"/>
      <c r="J366" s="1"/>
    </row>
    <row r="367" spans="1:10" ht="18.75" x14ac:dyDescent="0.3">
      <c r="A367" s="25" t="s">
        <v>1013</v>
      </c>
      <c r="B367" s="12" t="s">
        <v>19</v>
      </c>
      <c r="C367" s="12" t="s">
        <v>348</v>
      </c>
      <c r="D367" s="12" t="s">
        <v>360</v>
      </c>
      <c r="E367" s="12" t="s">
        <v>317</v>
      </c>
      <c r="F367" s="26">
        <v>32855899.829999998</v>
      </c>
      <c r="G367" s="34">
        <v>29423252.48</v>
      </c>
      <c r="H367" s="24">
        <f t="shared" si="4"/>
        <v>89.55241716781191</v>
      </c>
      <c r="I367" s="1"/>
      <c r="J367" s="1"/>
    </row>
    <row r="368" spans="1:10" ht="37.5" x14ac:dyDescent="0.3">
      <c r="A368" s="25" t="s">
        <v>377</v>
      </c>
      <c r="B368" s="12" t="s">
        <v>19</v>
      </c>
      <c r="C368" s="12" t="s">
        <v>348</v>
      </c>
      <c r="D368" s="12" t="s">
        <v>360</v>
      </c>
      <c r="E368" s="12" t="s">
        <v>29</v>
      </c>
      <c r="F368" s="26">
        <v>7218303.54</v>
      </c>
      <c r="G368" s="34">
        <v>6995790.2599999998</v>
      </c>
      <c r="H368" s="24">
        <f t="shared" si="4"/>
        <v>96.917374300388587</v>
      </c>
      <c r="I368" s="1"/>
      <c r="J368" s="1"/>
    </row>
    <row r="369" spans="1:10" ht="56.25" x14ac:dyDescent="0.3">
      <c r="A369" s="25" t="s">
        <v>1176</v>
      </c>
      <c r="B369" s="12" t="s">
        <v>19</v>
      </c>
      <c r="C369" s="12" t="s">
        <v>348</v>
      </c>
      <c r="D369" s="12" t="s">
        <v>852</v>
      </c>
      <c r="E369" s="12" t="s">
        <v>29</v>
      </c>
      <c r="F369" s="26">
        <v>641883.43999999994</v>
      </c>
      <c r="G369" s="34">
        <v>592796.94999999995</v>
      </c>
      <c r="H369" s="24">
        <f t="shared" si="4"/>
        <v>92.352740865226252</v>
      </c>
      <c r="I369" s="1"/>
      <c r="J369" s="1"/>
    </row>
    <row r="370" spans="1:10" ht="37.5" x14ac:dyDescent="0.3">
      <c r="A370" s="25" t="s">
        <v>299</v>
      </c>
      <c r="B370" s="12" t="s">
        <v>19</v>
      </c>
      <c r="C370" s="12" t="s">
        <v>348</v>
      </c>
      <c r="D370" s="12" t="s">
        <v>852</v>
      </c>
      <c r="E370" s="12" t="s">
        <v>31</v>
      </c>
      <c r="F370" s="26">
        <v>641883.43999999994</v>
      </c>
      <c r="G370" s="34">
        <v>592796.94999999995</v>
      </c>
      <c r="H370" s="24">
        <f t="shared" si="4"/>
        <v>92.352740865226252</v>
      </c>
      <c r="I370" s="1"/>
      <c r="J370" s="1"/>
    </row>
    <row r="371" spans="1:10" ht="112.5" x14ac:dyDescent="0.3">
      <c r="A371" s="25" t="s">
        <v>1199</v>
      </c>
      <c r="B371" s="12" t="s">
        <v>19</v>
      </c>
      <c r="C371" s="12" t="s">
        <v>348</v>
      </c>
      <c r="D371" s="12" t="s">
        <v>877</v>
      </c>
      <c r="E371" s="12" t="s">
        <v>29</v>
      </c>
      <c r="F371" s="26">
        <v>5969826.6900000004</v>
      </c>
      <c r="G371" s="34">
        <v>5946638.9199999999</v>
      </c>
      <c r="H371" s="24">
        <f t="shared" si="4"/>
        <v>99.611583866599645</v>
      </c>
      <c r="I371" s="1"/>
      <c r="J371" s="1"/>
    </row>
    <row r="372" spans="1:10" ht="37.5" x14ac:dyDescent="0.3">
      <c r="A372" s="25" t="s">
        <v>299</v>
      </c>
      <c r="B372" s="12" t="s">
        <v>19</v>
      </c>
      <c r="C372" s="12" t="s">
        <v>348</v>
      </c>
      <c r="D372" s="12" t="s">
        <v>877</v>
      </c>
      <c r="E372" s="12" t="s">
        <v>31</v>
      </c>
      <c r="F372" s="26">
        <v>5969826.6900000004</v>
      </c>
      <c r="G372" s="34">
        <v>5946638.9199999999</v>
      </c>
      <c r="H372" s="24">
        <f t="shared" si="4"/>
        <v>99.611583866599645</v>
      </c>
      <c r="I372" s="1"/>
      <c r="J372" s="1"/>
    </row>
    <row r="373" spans="1:10" ht="18.75" x14ac:dyDescent="0.3">
      <c r="A373" s="25" t="s">
        <v>1200</v>
      </c>
      <c r="B373" s="12" t="s">
        <v>19</v>
      </c>
      <c r="C373" s="12" t="s">
        <v>348</v>
      </c>
      <c r="D373" s="12" t="s">
        <v>882</v>
      </c>
      <c r="E373" s="12" t="s">
        <v>29</v>
      </c>
      <c r="F373" s="26">
        <v>606593.41</v>
      </c>
      <c r="G373" s="34">
        <v>456354.39</v>
      </c>
      <c r="H373" s="24">
        <f t="shared" si="4"/>
        <v>75.232335610108265</v>
      </c>
      <c r="I373" s="1"/>
      <c r="J373" s="1"/>
    </row>
    <row r="374" spans="1:10" ht="37.5" x14ac:dyDescent="0.3">
      <c r="A374" s="25" t="s">
        <v>299</v>
      </c>
      <c r="B374" s="12" t="s">
        <v>19</v>
      </c>
      <c r="C374" s="12" t="s">
        <v>348</v>
      </c>
      <c r="D374" s="12" t="s">
        <v>882</v>
      </c>
      <c r="E374" s="12" t="s">
        <v>31</v>
      </c>
      <c r="F374" s="26">
        <v>606593.41</v>
      </c>
      <c r="G374" s="34">
        <v>456354.39</v>
      </c>
      <c r="H374" s="24">
        <f t="shared" si="4"/>
        <v>75.232335610108265</v>
      </c>
      <c r="I374" s="1"/>
      <c r="J374" s="1"/>
    </row>
    <row r="375" spans="1:10" ht="37.5" x14ac:dyDescent="0.3">
      <c r="A375" s="25" t="s">
        <v>419</v>
      </c>
      <c r="B375" s="12" t="s">
        <v>19</v>
      </c>
      <c r="C375" s="12" t="s">
        <v>348</v>
      </c>
      <c r="D375" s="12" t="s">
        <v>360</v>
      </c>
      <c r="E375" s="12" t="s">
        <v>89</v>
      </c>
      <c r="F375" s="26">
        <v>20721790.530000001</v>
      </c>
      <c r="G375" s="34">
        <v>17511656.460000001</v>
      </c>
      <c r="H375" s="24">
        <f t="shared" si="4"/>
        <v>84.508413665544367</v>
      </c>
      <c r="I375" s="1"/>
      <c r="J375" s="1"/>
    </row>
    <row r="376" spans="1:10" ht="56.25" x14ac:dyDescent="0.3">
      <c r="A376" s="25" t="s">
        <v>1197</v>
      </c>
      <c r="B376" s="12" t="s">
        <v>19</v>
      </c>
      <c r="C376" s="12" t="s">
        <v>348</v>
      </c>
      <c r="D376" s="12" t="s">
        <v>878</v>
      </c>
      <c r="E376" s="12" t="s">
        <v>89</v>
      </c>
      <c r="F376" s="26">
        <v>12080406.140000001</v>
      </c>
      <c r="G376" s="34">
        <v>8950130.8900000006</v>
      </c>
      <c r="H376" s="24">
        <f t="shared" si="4"/>
        <v>74.087996597770015</v>
      </c>
      <c r="I376" s="1"/>
      <c r="J376" s="1"/>
    </row>
    <row r="377" spans="1:10" ht="18.75" x14ac:dyDescent="0.3">
      <c r="A377" s="25" t="s">
        <v>344</v>
      </c>
      <c r="B377" s="12" t="s">
        <v>19</v>
      </c>
      <c r="C377" s="12" t="s">
        <v>348</v>
      </c>
      <c r="D377" s="12" t="s">
        <v>878</v>
      </c>
      <c r="E377" s="12" t="s">
        <v>91</v>
      </c>
      <c r="F377" s="26">
        <v>12080406.140000001</v>
      </c>
      <c r="G377" s="34">
        <v>8950130.8900000006</v>
      </c>
      <c r="H377" s="24">
        <f t="shared" si="4"/>
        <v>74.087996597770015</v>
      </c>
      <c r="I377" s="1"/>
      <c r="J377" s="1"/>
    </row>
    <row r="378" spans="1:10" ht="37.5" x14ac:dyDescent="0.3">
      <c r="A378" s="25" t="s">
        <v>1201</v>
      </c>
      <c r="B378" s="12" t="s">
        <v>19</v>
      </c>
      <c r="C378" s="12" t="s">
        <v>348</v>
      </c>
      <c r="D378" s="12" t="s">
        <v>880</v>
      </c>
      <c r="E378" s="12" t="s">
        <v>89</v>
      </c>
      <c r="F378" s="26">
        <v>0</v>
      </c>
      <c r="G378" s="34">
        <v>0</v>
      </c>
      <c r="H378" s="24" t="e">
        <f t="shared" si="4"/>
        <v>#DIV/0!</v>
      </c>
      <c r="I378" s="1"/>
      <c r="J378" s="1"/>
    </row>
    <row r="379" spans="1:10" ht="18.75" x14ac:dyDescent="0.3">
      <c r="A379" s="25" t="s">
        <v>344</v>
      </c>
      <c r="B379" s="12" t="s">
        <v>19</v>
      </c>
      <c r="C379" s="12" t="s">
        <v>348</v>
      </c>
      <c r="D379" s="12" t="s">
        <v>880</v>
      </c>
      <c r="E379" s="12" t="s">
        <v>91</v>
      </c>
      <c r="F379" s="26">
        <v>0</v>
      </c>
      <c r="G379" s="34">
        <v>0</v>
      </c>
      <c r="H379" s="24" t="e">
        <f t="shared" si="4"/>
        <v>#DIV/0!</v>
      </c>
      <c r="I379" s="1"/>
      <c r="J379" s="1"/>
    </row>
    <row r="380" spans="1:10" ht="56.25" x14ac:dyDescent="0.3">
      <c r="A380" s="25" t="s">
        <v>1197</v>
      </c>
      <c r="B380" s="12" t="s">
        <v>19</v>
      </c>
      <c r="C380" s="12" t="s">
        <v>348</v>
      </c>
      <c r="D380" s="12" t="s">
        <v>881</v>
      </c>
      <c r="E380" s="12" t="s">
        <v>89</v>
      </c>
      <c r="F380" s="26">
        <v>519315</v>
      </c>
      <c r="G380" s="34">
        <v>439456.18</v>
      </c>
      <c r="H380" s="24">
        <f t="shared" si="4"/>
        <v>84.622277423143942</v>
      </c>
      <c r="I380" s="1"/>
      <c r="J380" s="1"/>
    </row>
    <row r="381" spans="1:10" ht="18.75" x14ac:dyDescent="0.3">
      <c r="A381" s="25" t="s">
        <v>344</v>
      </c>
      <c r="B381" s="12" t="s">
        <v>19</v>
      </c>
      <c r="C381" s="12" t="s">
        <v>348</v>
      </c>
      <c r="D381" s="12" t="s">
        <v>881</v>
      </c>
      <c r="E381" s="12" t="s">
        <v>91</v>
      </c>
      <c r="F381" s="26">
        <v>519315</v>
      </c>
      <c r="G381" s="34">
        <v>439456.18</v>
      </c>
      <c r="H381" s="24">
        <f t="shared" si="4"/>
        <v>84.622277423143942</v>
      </c>
      <c r="I381" s="1"/>
      <c r="J381" s="1"/>
    </row>
    <row r="382" spans="1:10" ht="37.5" x14ac:dyDescent="0.3">
      <c r="A382" s="25" t="s">
        <v>1201</v>
      </c>
      <c r="B382" s="12" t="s">
        <v>19</v>
      </c>
      <c r="C382" s="12" t="s">
        <v>348</v>
      </c>
      <c r="D382" s="12" t="s">
        <v>1092</v>
      </c>
      <c r="E382" s="12" t="s">
        <v>89</v>
      </c>
      <c r="F382" s="26">
        <v>8122069.3899999997</v>
      </c>
      <c r="G382" s="34">
        <v>8122069.3899999997</v>
      </c>
      <c r="H382" s="24">
        <f t="shared" si="4"/>
        <v>100</v>
      </c>
      <c r="I382" s="1"/>
      <c r="J382" s="1"/>
    </row>
    <row r="383" spans="1:10" ht="18.75" x14ac:dyDescent="0.3">
      <c r="A383" s="25" t="s">
        <v>344</v>
      </c>
      <c r="B383" s="12" t="s">
        <v>19</v>
      </c>
      <c r="C383" s="12" t="s">
        <v>348</v>
      </c>
      <c r="D383" s="12" t="s">
        <v>1092</v>
      </c>
      <c r="E383" s="12" t="s">
        <v>91</v>
      </c>
      <c r="F383" s="26">
        <v>8122069.3899999997</v>
      </c>
      <c r="G383" s="34">
        <v>8122069.3899999997</v>
      </c>
      <c r="H383" s="24">
        <f t="shared" si="4"/>
        <v>100</v>
      </c>
      <c r="I383" s="1"/>
      <c r="J383" s="1"/>
    </row>
    <row r="384" spans="1:10" ht="18.75" x14ac:dyDescent="0.3">
      <c r="A384" s="25" t="s">
        <v>402</v>
      </c>
      <c r="B384" s="12" t="s">
        <v>19</v>
      </c>
      <c r="C384" s="12" t="s">
        <v>348</v>
      </c>
      <c r="D384" s="12" t="s">
        <v>360</v>
      </c>
      <c r="E384" s="12" t="s">
        <v>96</v>
      </c>
      <c r="F384" s="26">
        <v>2630257.3199999998</v>
      </c>
      <c r="G384" s="34">
        <v>2630257.3199999998</v>
      </c>
      <c r="H384" s="24">
        <f t="shared" si="4"/>
        <v>100</v>
      </c>
      <c r="I384" s="1"/>
      <c r="J384" s="1"/>
    </row>
    <row r="385" spans="1:10" ht="112.5" x14ac:dyDescent="0.3">
      <c r="A385" s="25" t="s">
        <v>1199</v>
      </c>
      <c r="B385" s="12" t="s">
        <v>19</v>
      </c>
      <c r="C385" s="12" t="s">
        <v>348</v>
      </c>
      <c r="D385" s="12" t="s">
        <v>877</v>
      </c>
      <c r="E385" s="12" t="s">
        <v>96</v>
      </c>
      <c r="F385" s="26">
        <v>2630257.3199999998</v>
      </c>
      <c r="G385" s="34">
        <v>2630257.3199999998</v>
      </c>
      <c r="H385" s="24">
        <f t="shared" si="4"/>
        <v>100</v>
      </c>
      <c r="I385" s="1"/>
      <c r="J385" s="1"/>
    </row>
    <row r="386" spans="1:10" ht="18.75" x14ac:dyDescent="0.3">
      <c r="A386" s="25" t="s">
        <v>1012</v>
      </c>
      <c r="B386" s="12" t="s">
        <v>19</v>
      </c>
      <c r="C386" s="12" t="s">
        <v>348</v>
      </c>
      <c r="D386" s="12" t="s">
        <v>877</v>
      </c>
      <c r="E386" s="12" t="s">
        <v>102</v>
      </c>
      <c r="F386" s="26">
        <v>2630257.3199999998</v>
      </c>
      <c r="G386" s="34">
        <v>2630257.3199999998</v>
      </c>
      <c r="H386" s="24">
        <f t="shared" si="4"/>
        <v>100</v>
      </c>
      <c r="I386" s="1"/>
      <c r="J386" s="1"/>
    </row>
    <row r="387" spans="1:10" ht="18.75" x14ac:dyDescent="0.3">
      <c r="A387" s="25" t="s">
        <v>380</v>
      </c>
      <c r="B387" s="12" t="s">
        <v>19</v>
      </c>
      <c r="C387" s="12" t="s">
        <v>348</v>
      </c>
      <c r="D387" s="12" t="s">
        <v>360</v>
      </c>
      <c r="E387" s="12" t="s">
        <v>33</v>
      </c>
      <c r="F387" s="26">
        <v>2285548.44</v>
      </c>
      <c r="G387" s="34">
        <v>2285548.44</v>
      </c>
      <c r="H387" s="24">
        <f t="shared" si="4"/>
        <v>100</v>
      </c>
      <c r="I387" s="1"/>
      <c r="J387" s="1"/>
    </row>
    <row r="388" spans="1:10" ht="56.25" x14ac:dyDescent="0.3">
      <c r="A388" s="25" t="s">
        <v>1160</v>
      </c>
      <c r="B388" s="12" t="s">
        <v>19</v>
      </c>
      <c r="C388" s="12" t="s">
        <v>348</v>
      </c>
      <c r="D388" s="12" t="s">
        <v>345</v>
      </c>
      <c r="E388" s="12" t="s">
        <v>33</v>
      </c>
      <c r="F388" s="26">
        <v>2285548.44</v>
      </c>
      <c r="G388" s="26">
        <v>2285548.44</v>
      </c>
      <c r="H388" s="24">
        <f t="shared" si="4"/>
        <v>100</v>
      </c>
      <c r="I388" s="1"/>
      <c r="J388" s="1"/>
    </row>
    <row r="389" spans="1:10" ht="18.75" x14ac:dyDescent="0.3">
      <c r="A389" s="25" t="s">
        <v>331</v>
      </c>
      <c r="B389" s="12" t="s">
        <v>19</v>
      </c>
      <c r="C389" s="12" t="s">
        <v>348</v>
      </c>
      <c r="D389" s="12" t="s">
        <v>345</v>
      </c>
      <c r="E389" s="12" t="s">
        <v>278</v>
      </c>
      <c r="F389" s="26">
        <v>2285548.44</v>
      </c>
      <c r="G389" s="34">
        <v>2285548.44</v>
      </c>
      <c r="H389" s="24">
        <f t="shared" si="4"/>
        <v>100</v>
      </c>
      <c r="I389" s="1"/>
      <c r="J389" s="1"/>
    </row>
    <row r="390" spans="1:10" ht="37.5" x14ac:dyDescent="0.3">
      <c r="A390" s="25" t="s">
        <v>1014</v>
      </c>
      <c r="B390" s="12" t="s">
        <v>19</v>
      </c>
      <c r="C390" s="12" t="s">
        <v>349</v>
      </c>
      <c r="D390" s="12" t="s">
        <v>360</v>
      </c>
      <c r="E390" s="12" t="s">
        <v>317</v>
      </c>
      <c r="F390" s="26">
        <v>26043036.800000001</v>
      </c>
      <c r="G390" s="34">
        <v>24194211.199999999</v>
      </c>
      <c r="H390" s="24">
        <f t="shared" si="4"/>
        <v>92.900883202683943</v>
      </c>
      <c r="I390" s="1"/>
      <c r="J390" s="1"/>
    </row>
    <row r="391" spans="1:10" ht="37.5" x14ac:dyDescent="0.3">
      <c r="A391" s="25" t="s">
        <v>377</v>
      </c>
      <c r="B391" s="12" t="s">
        <v>19</v>
      </c>
      <c r="C391" s="12" t="s">
        <v>349</v>
      </c>
      <c r="D391" s="12" t="s">
        <v>360</v>
      </c>
      <c r="E391" s="12" t="s">
        <v>29</v>
      </c>
      <c r="F391" s="26">
        <v>6217638.3499999996</v>
      </c>
      <c r="G391" s="34">
        <v>6217638.3499999996</v>
      </c>
      <c r="H391" s="24">
        <f t="shared" si="4"/>
        <v>100</v>
      </c>
      <c r="I391" s="1"/>
      <c r="J391" s="1"/>
    </row>
    <row r="392" spans="1:10" ht="37.5" x14ac:dyDescent="0.3">
      <c r="A392" s="25" t="s">
        <v>1202</v>
      </c>
      <c r="B392" s="12" t="s">
        <v>19</v>
      </c>
      <c r="C392" s="12" t="s">
        <v>349</v>
      </c>
      <c r="D392" s="28" t="s">
        <v>883</v>
      </c>
      <c r="E392" s="12" t="s">
        <v>29</v>
      </c>
      <c r="F392" s="26">
        <v>6217638.3499999996</v>
      </c>
      <c r="G392" s="34">
        <v>6217638.3499999996</v>
      </c>
      <c r="H392" s="24">
        <f t="shared" si="4"/>
        <v>100</v>
      </c>
      <c r="I392" s="1"/>
      <c r="J392" s="1"/>
    </row>
    <row r="393" spans="1:10" ht="37.5" x14ac:dyDescent="0.3">
      <c r="A393" s="25" t="s">
        <v>299</v>
      </c>
      <c r="B393" s="12" t="s">
        <v>19</v>
      </c>
      <c r="C393" s="12" t="s">
        <v>349</v>
      </c>
      <c r="D393" s="12" t="s">
        <v>883</v>
      </c>
      <c r="E393" s="12" t="s">
        <v>31</v>
      </c>
      <c r="F393" s="26">
        <v>6217638.3499999996</v>
      </c>
      <c r="G393" s="34">
        <v>6217638.3499999996</v>
      </c>
      <c r="H393" s="24">
        <f t="shared" si="4"/>
        <v>100</v>
      </c>
      <c r="I393" s="1"/>
      <c r="J393" s="1"/>
    </row>
    <row r="394" spans="1:10" ht="18.75" x14ac:dyDescent="0.3">
      <c r="A394" s="25" t="s">
        <v>380</v>
      </c>
      <c r="B394" s="12" t="s">
        <v>19</v>
      </c>
      <c r="C394" s="12" t="s">
        <v>349</v>
      </c>
      <c r="D394" s="12" t="s">
        <v>360</v>
      </c>
      <c r="E394" s="12" t="s">
        <v>33</v>
      </c>
      <c r="F394" s="26">
        <v>19825398.449999999</v>
      </c>
      <c r="G394" s="34">
        <v>17976572.850000001</v>
      </c>
      <c r="H394" s="24">
        <f t="shared" si="4"/>
        <v>90.674459307020911</v>
      </c>
      <c r="I394" s="1"/>
      <c r="J394" s="1"/>
    </row>
    <row r="395" spans="1:10" ht="37.5" x14ac:dyDescent="0.3">
      <c r="A395" s="25" t="s">
        <v>1203</v>
      </c>
      <c r="B395" s="12" t="s">
        <v>19</v>
      </c>
      <c r="C395" s="12" t="s">
        <v>349</v>
      </c>
      <c r="D395" s="12" t="s">
        <v>350</v>
      </c>
      <c r="E395" s="12" t="s">
        <v>33</v>
      </c>
      <c r="F395" s="26">
        <v>19825398.449999999</v>
      </c>
      <c r="G395" s="34">
        <v>17976572.850000001</v>
      </c>
      <c r="H395" s="24">
        <f t="shared" si="4"/>
        <v>90.674459307020911</v>
      </c>
      <c r="I395" s="1"/>
      <c r="J395" s="1"/>
    </row>
    <row r="396" spans="1:10" ht="75" x14ac:dyDescent="0.3">
      <c r="A396" s="25" t="s">
        <v>1009</v>
      </c>
      <c r="B396" s="12" t="s">
        <v>19</v>
      </c>
      <c r="C396" s="12" t="s">
        <v>349</v>
      </c>
      <c r="D396" s="12" t="s">
        <v>350</v>
      </c>
      <c r="E396" s="12" t="s">
        <v>64</v>
      </c>
      <c r="F396" s="26">
        <v>19825398.449999999</v>
      </c>
      <c r="G396" s="34">
        <v>17976572.850000001</v>
      </c>
      <c r="H396" s="24">
        <f t="shared" si="4"/>
        <v>90.674459307020911</v>
      </c>
      <c r="I396" s="1"/>
      <c r="J396" s="1"/>
    </row>
    <row r="397" spans="1:10" ht="18.75" x14ac:dyDescent="0.3">
      <c r="A397" s="25" t="s">
        <v>1015</v>
      </c>
      <c r="B397" s="12" t="s">
        <v>19</v>
      </c>
      <c r="C397" s="12" t="s">
        <v>351</v>
      </c>
      <c r="D397" s="12" t="s">
        <v>360</v>
      </c>
      <c r="E397" s="12" t="s">
        <v>317</v>
      </c>
      <c r="F397" s="26">
        <v>1882565.35</v>
      </c>
      <c r="G397" s="34">
        <v>1047054.1</v>
      </c>
      <c r="H397" s="24">
        <f t="shared" si="4"/>
        <v>55.618472952346643</v>
      </c>
      <c r="I397" s="1"/>
      <c r="J397" s="1"/>
    </row>
    <row r="398" spans="1:10" ht="18.75" x14ac:dyDescent="0.3">
      <c r="A398" s="25" t="s">
        <v>930</v>
      </c>
      <c r="B398" s="12" t="s">
        <v>19</v>
      </c>
      <c r="C398" s="12" t="s">
        <v>884</v>
      </c>
      <c r="D398" s="12" t="s">
        <v>360</v>
      </c>
      <c r="E398" s="12" t="s">
        <v>317</v>
      </c>
      <c r="F398" s="26">
        <v>420474.74</v>
      </c>
      <c r="G398" s="34">
        <v>329055.8</v>
      </c>
      <c r="H398" s="24">
        <f t="shared" si="4"/>
        <v>78.258161239364824</v>
      </c>
      <c r="I398" s="1"/>
      <c r="J398" s="1"/>
    </row>
    <row r="399" spans="1:10" ht="37.5" x14ac:dyDescent="0.3">
      <c r="A399" s="25" t="s">
        <v>377</v>
      </c>
      <c r="B399" s="12" t="s">
        <v>19</v>
      </c>
      <c r="C399" s="12" t="s">
        <v>884</v>
      </c>
      <c r="D399" s="12" t="s">
        <v>360</v>
      </c>
      <c r="E399" s="12" t="s">
        <v>29</v>
      </c>
      <c r="F399" s="26">
        <v>420474.74</v>
      </c>
      <c r="G399" s="34">
        <v>329055.8</v>
      </c>
      <c r="H399" s="24">
        <f t="shared" si="4"/>
        <v>78.258161239364824</v>
      </c>
      <c r="I399" s="1"/>
      <c r="J399" s="1"/>
    </row>
    <row r="400" spans="1:10" ht="37.5" x14ac:dyDescent="0.3">
      <c r="A400" s="25" t="s">
        <v>1204</v>
      </c>
      <c r="B400" s="12" t="s">
        <v>19</v>
      </c>
      <c r="C400" s="12" t="s">
        <v>884</v>
      </c>
      <c r="D400" s="12" t="s">
        <v>885</v>
      </c>
      <c r="E400" s="12" t="s">
        <v>29</v>
      </c>
      <c r="F400" s="26">
        <v>420474.74</v>
      </c>
      <c r="G400" s="26">
        <v>329055.8</v>
      </c>
      <c r="H400" s="24">
        <f t="shared" si="4"/>
        <v>78.258161239364824</v>
      </c>
      <c r="I400" s="1"/>
      <c r="J400" s="1"/>
    </row>
    <row r="401" spans="1:10" ht="37.5" x14ac:dyDescent="0.3">
      <c r="A401" s="25" t="s">
        <v>299</v>
      </c>
      <c r="B401" s="12" t="s">
        <v>19</v>
      </c>
      <c r="C401" s="12" t="s">
        <v>884</v>
      </c>
      <c r="D401" s="12" t="s">
        <v>885</v>
      </c>
      <c r="E401" s="12" t="s">
        <v>31</v>
      </c>
      <c r="F401" s="26">
        <v>420474.74</v>
      </c>
      <c r="G401" s="26">
        <v>329055.8</v>
      </c>
      <c r="H401" s="24">
        <f t="shared" si="4"/>
        <v>78.258161239364824</v>
      </c>
      <c r="I401" s="1"/>
      <c r="J401" s="1"/>
    </row>
    <row r="402" spans="1:10" ht="37.5" x14ac:dyDescent="0.3">
      <c r="A402" s="25" t="s">
        <v>1016</v>
      </c>
      <c r="B402" s="12" t="s">
        <v>19</v>
      </c>
      <c r="C402" s="12" t="s">
        <v>352</v>
      </c>
      <c r="D402" s="12" t="s">
        <v>360</v>
      </c>
      <c r="E402" s="12" t="s">
        <v>317</v>
      </c>
      <c r="F402" s="26">
        <v>1462090.61</v>
      </c>
      <c r="G402" s="34">
        <v>717998.3</v>
      </c>
      <c r="H402" s="24">
        <f t="shared" si="4"/>
        <v>49.107647302378886</v>
      </c>
      <c r="I402" s="1"/>
      <c r="J402" s="1"/>
    </row>
    <row r="403" spans="1:10" ht="37.5" x14ac:dyDescent="0.3">
      <c r="A403" s="25" t="s">
        <v>377</v>
      </c>
      <c r="B403" s="12" t="s">
        <v>19</v>
      </c>
      <c r="C403" s="12" t="s">
        <v>352</v>
      </c>
      <c r="D403" s="12" t="s">
        <v>360</v>
      </c>
      <c r="E403" s="12" t="s">
        <v>29</v>
      </c>
      <c r="F403" s="26">
        <v>1462090.61</v>
      </c>
      <c r="G403" s="34">
        <v>717998.3</v>
      </c>
      <c r="H403" s="24">
        <f t="shared" si="4"/>
        <v>49.107647302378886</v>
      </c>
      <c r="I403" s="1"/>
      <c r="J403" s="1"/>
    </row>
    <row r="404" spans="1:10" ht="37.5" x14ac:dyDescent="0.3">
      <c r="A404" s="25" t="s">
        <v>1204</v>
      </c>
      <c r="B404" s="12" t="s">
        <v>19</v>
      </c>
      <c r="C404" s="12" t="s">
        <v>352</v>
      </c>
      <c r="D404" s="12" t="s">
        <v>885</v>
      </c>
      <c r="E404" s="12" t="s">
        <v>29</v>
      </c>
      <c r="F404" s="26">
        <v>1462090.61</v>
      </c>
      <c r="G404" s="34">
        <v>717998.3</v>
      </c>
      <c r="H404" s="24">
        <f t="shared" si="4"/>
        <v>49.107647302378886</v>
      </c>
      <c r="I404" s="1"/>
      <c r="J404" s="1"/>
    </row>
    <row r="405" spans="1:10" ht="37.5" x14ac:dyDescent="0.3">
      <c r="A405" s="25" t="s">
        <v>299</v>
      </c>
      <c r="B405" s="12" t="s">
        <v>19</v>
      </c>
      <c r="C405" s="12" t="s">
        <v>352</v>
      </c>
      <c r="D405" s="12" t="s">
        <v>885</v>
      </c>
      <c r="E405" s="12" t="s">
        <v>31</v>
      </c>
      <c r="F405" s="26">
        <v>1462090.61</v>
      </c>
      <c r="G405" s="34">
        <v>717998.3</v>
      </c>
      <c r="H405" s="24">
        <f t="shared" si="4"/>
        <v>49.107647302378886</v>
      </c>
      <c r="I405" s="1"/>
      <c r="J405" s="1"/>
    </row>
    <row r="406" spans="1:10" ht="18.75" x14ac:dyDescent="0.3">
      <c r="A406" s="25" t="s">
        <v>982</v>
      </c>
      <c r="B406" s="12" t="s">
        <v>19</v>
      </c>
      <c r="C406" s="12" t="s">
        <v>309</v>
      </c>
      <c r="D406" s="12" t="s">
        <v>360</v>
      </c>
      <c r="E406" s="12" t="s">
        <v>317</v>
      </c>
      <c r="F406" s="26">
        <v>22246428.07</v>
      </c>
      <c r="G406" s="34">
        <v>0</v>
      </c>
      <c r="H406" s="24">
        <f t="shared" si="4"/>
        <v>0</v>
      </c>
      <c r="I406" s="1"/>
      <c r="J406" s="1"/>
    </row>
    <row r="407" spans="1:10" ht="18.75" x14ac:dyDescent="0.3">
      <c r="A407" s="25" t="s">
        <v>1017</v>
      </c>
      <c r="B407" s="12" t="s">
        <v>19</v>
      </c>
      <c r="C407" s="12" t="s">
        <v>359</v>
      </c>
      <c r="D407" s="12" t="s">
        <v>360</v>
      </c>
      <c r="E407" s="12" t="s">
        <v>317</v>
      </c>
      <c r="F407" s="26">
        <v>135197.1</v>
      </c>
      <c r="G407" s="34">
        <v>0</v>
      </c>
      <c r="H407" s="24">
        <f>G407/F407*100</f>
        <v>0</v>
      </c>
      <c r="I407" s="1"/>
      <c r="J407" s="1"/>
    </row>
    <row r="408" spans="1:10" ht="37.5" x14ac:dyDescent="0.3">
      <c r="A408" s="25" t="s">
        <v>419</v>
      </c>
      <c r="B408" s="12" t="s">
        <v>19</v>
      </c>
      <c r="C408" s="12" t="s">
        <v>359</v>
      </c>
      <c r="D408" s="12" t="s">
        <v>360</v>
      </c>
      <c r="E408" s="12" t="s">
        <v>89</v>
      </c>
      <c r="F408" s="26">
        <v>135197.1</v>
      </c>
      <c r="G408" s="34">
        <v>0</v>
      </c>
      <c r="H408" s="24">
        <f t="shared" ref="H408:H420" si="5">G408/F408*100</f>
        <v>0</v>
      </c>
      <c r="I408" s="1"/>
      <c r="J408" s="1"/>
    </row>
    <row r="409" spans="1:10" ht="56.25" x14ac:dyDescent="0.3">
      <c r="A409" s="25" t="s">
        <v>1197</v>
      </c>
      <c r="B409" s="12" t="s">
        <v>19</v>
      </c>
      <c r="C409" s="12" t="s">
        <v>359</v>
      </c>
      <c r="D409" s="12" t="s">
        <v>889</v>
      </c>
      <c r="E409" s="12" t="s">
        <v>89</v>
      </c>
      <c r="F409" s="26">
        <v>135197.1</v>
      </c>
      <c r="G409" s="34">
        <v>0</v>
      </c>
      <c r="H409" s="24">
        <f t="shared" si="5"/>
        <v>0</v>
      </c>
      <c r="I409" s="1"/>
      <c r="J409" s="1"/>
    </row>
    <row r="410" spans="1:10" ht="18.75" x14ac:dyDescent="0.3">
      <c r="A410" s="25" t="s">
        <v>344</v>
      </c>
      <c r="B410" s="12" t="s">
        <v>19</v>
      </c>
      <c r="C410" s="12" t="s">
        <v>359</v>
      </c>
      <c r="D410" s="12" t="s">
        <v>889</v>
      </c>
      <c r="E410" s="12" t="s">
        <v>91</v>
      </c>
      <c r="F410" s="26">
        <v>135197.1</v>
      </c>
      <c r="G410" s="34">
        <v>0</v>
      </c>
      <c r="H410" s="24">
        <f t="shared" si="5"/>
        <v>0</v>
      </c>
      <c r="I410" s="1"/>
      <c r="J410" s="1"/>
    </row>
    <row r="411" spans="1:10" ht="18.75" x14ac:dyDescent="0.3">
      <c r="A411" s="25" t="s">
        <v>353</v>
      </c>
      <c r="B411" s="12" t="s">
        <v>19</v>
      </c>
      <c r="C411" s="12" t="s">
        <v>354</v>
      </c>
      <c r="D411" s="12" t="s">
        <v>360</v>
      </c>
      <c r="E411" s="12" t="s">
        <v>317</v>
      </c>
      <c r="F411" s="26">
        <v>22111230.969999999</v>
      </c>
      <c r="G411" s="26">
        <v>0</v>
      </c>
      <c r="H411" s="24">
        <f t="shared" si="5"/>
        <v>0</v>
      </c>
      <c r="I411" s="1"/>
      <c r="J411" s="1"/>
    </row>
    <row r="412" spans="1:10" ht="37.5" x14ac:dyDescent="0.3">
      <c r="A412" s="25" t="s">
        <v>419</v>
      </c>
      <c r="B412" s="12" t="s">
        <v>19</v>
      </c>
      <c r="C412" s="12" t="s">
        <v>354</v>
      </c>
      <c r="D412" s="12" t="s">
        <v>360</v>
      </c>
      <c r="E412" s="12" t="s">
        <v>89</v>
      </c>
      <c r="F412" s="26">
        <v>22111230.969999999</v>
      </c>
      <c r="G412" s="34">
        <v>0</v>
      </c>
      <c r="H412" s="24">
        <f t="shared" si="5"/>
        <v>0</v>
      </c>
      <c r="I412" s="1"/>
      <c r="J412" s="1"/>
    </row>
    <row r="413" spans="1:10" ht="56.25" x14ac:dyDescent="0.3">
      <c r="A413" s="25" t="s">
        <v>1197</v>
      </c>
      <c r="B413" s="12" t="s">
        <v>19</v>
      </c>
      <c r="C413" s="12" t="s">
        <v>354</v>
      </c>
      <c r="D413" s="12" t="s">
        <v>889</v>
      </c>
      <c r="E413" s="12" t="s">
        <v>89</v>
      </c>
      <c r="F413" s="26">
        <v>1514762</v>
      </c>
      <c r="G413" s="34">
        <v>0</v>
      </c>
      <c r="H413" s="24">
        <f t="shared" si="5"/>
        <v>0</v>
      </c>
      <c r="I413" s="1"/>
      <c r="J413" s="1"/>
    </row>
    <row r="414" spans="1:10" ht="18.75" x14ac:dyDescent="0.3">
      <c r="A414" s="25" t="s">
        <v>344</v>
      </c>
      <c r="B414" s="12" t="s">
        <v>19</v>
      </c>
      <c r="C414" s="12" t="s">
        <v>354</v>
      </c>
      <c r="D414" s="12" t="s">
        <v>889</v>
      </c>
      <c r="E414" s="12" t="s">
        <v>91</v>
      </c>
      <c r="F414" s="26">
        <v>1514762</v>
      </c>
      <c r="G414" s="34">
        <v>0</v>
      </c>
      <c r="H414" s="24">
        <f t="shared" si="5"/>
        <v>0</v>
      </c>
      <c r="I414" s="1"/>
      <c r="J414" s="1"/>
    </row>
    <row r="415" spans="1:10" ht="37.5" x14ac:dyDescent="0.3">
      <c r="A415" s="25" t="s">
        <v>1201</v>
      </c>
      <c r="B415" s="12" t="s">
        <v>19</v>
      </c>
      <c r="C415" s="12" t="s">
        <v>354</v>
      </c>
      <c r="D415" s="12" t="s">
        <v>1095</v>
      </c>
      <c r="E415" s="12" t="s">
        <v>89</v>
      </c>
      <c r="F415" s="26">
        <v>20596468.969999999</v>
      </c>
      <c r="G415" s="34">
        <v>0</v>
      </c>
      <c r="H415" s="24">
        <f t="shared" si="5"/>
        <v>0</v>
      </c>
      <c r="I415" s="1"/>
      <c r="J415" s="1"/>
    </row>
    <row r="416" spans="1:10" ht="18.75" x14ac:dyDescent="0.3">
      <c r="A416" s="25" t="s">
        <v>344</v>
      </c>
      <c r="B416" s="12" t="s">
        <v>19</v>
      </c>
      <c r="C416" s="12" t="s">
        <v>354</v>
      </c>
      <c r="D416" s="12" t="s">
        <v>1095</v>
      </c>
      <c r="E416" s="12" t="s">
        <v>91</v>
      </c>
      <c r="F416" s="26">
        <v>20596468.969999999</v>
      </c>
      <c r="G416" s="34">
        <v>0</v>
      </c>
      <c r="H416" s="24">
        <f t="shared" si="5"/>
        <v>0</v>
      </c>
      <c r="I416" s="1"/>
      <c r="J416" s="1"/>
    </row>
    <row r="417" spans="1:10" ht="18.75" x14ac:dyDescent="0.3">
      <c r="A417" s="25" t="s">
        <v>1018</v>
      </c>
      <c r="B417" s="12" t="s">
        <v>19</v>
      </c>
      <c r="C417" s="12" t="s">
        <v>319</v>
      </c>
      <c r="D417" s="12" t="s">
        <v>360</v>
      </c>
      <c r="E417" s="12" t="s">
        <v>317</v>
      </c>
      <c r="F417" s="26">
        <v>34424642.170000002</v>
      </c>
      <c r="G417" s="34">
        <v>33650501.799999997</v>
      </c>
      <c r="H417" s="24">
        <f t="shared" si="5"/>
        <v>97.751202855858168</v>
      </c>
      <c r="I417" s="1"/>
      <c r="J417" s="1"/>
    </row>
    <row r="418" spans="1:10" ht="18.75" x14ac:dyDescent="0.3">
      <c r="A418" s="25" t="s">
        <v>1019</v>
      </c>
      <c r="B418" s="12" t="s">
        <v>19</v>
      </c>
      <c r="C418" s="12" t="s">
        <v>355</v>
      </c>
      <c r="D418" s="12" t="s">
        <v>360</v>
      </c>
      <c r="E418" s="12" t="s">
        <v>317</v>
      </c>
      <c r="F418" s="26">
        <v>9724601.1300000008</v>
      </c>
      <c r="G418" s="34">
        <v>9250500.2599999998</v>
      </c>
      <c r="H418" s="24">
        <f t="shared" si="5"/>
        <v>95.124726827741867</v>
      </c>
      <c r="I418" s="1"/>
      <c r="J418" s="1"/>
    </row>
    <row r="419" spans="1:10" ht="37.5" x14ac:dyDescent="0.3">
      <c r="A419" s="25" t="s">
        <v>387</v>
      </c>
      <c r="B419" s="12" t="s">
        <v>19</v>
      </c>
      <c r="C419" s="12" t="s">
        <v>355</v>
      </c>
      <c r="D419" s="12" t="s">
        <v>360</v>
      </c>
      <c r="E419" s="12" t="s">
        <v>69</v>
      </c>
      <c r="F419" s="26">
        <v>9724601.1300000008</v>
      </c>
      <c r="G419" s="34">
        <v>9250500.2599999998</v>
      </c>
      <c r="H419" s="24">
        <f t="shared" si="5"/>
        <v>95.124726827741867</v>
      </c>
      <c r="I419" s="1"/>
      <c r="J419" s="1"/>
    </row>
    <row r="420" spans="1:10" ht="37.5" x14ac:dyDescent="0.3">
      <c r="A420" s="25" t="s">
        <v>1205</v>
      </c>
      <c r="B420" s="12" t="s">
        <v>19</v>
      </c>
      <c r="C420" s="12" t="s">
        <v>355</v>
      </c>
      <c r="D420" s="12" t="s">
        <v>914</v>
      </c>
      <c r="E420" s="12" t="s">
        <v>69</v>
      </c>
      <c r="F420" s="26">
        <v>9724601.1300000008</v>
      </c>
      <c r="G420" s="34">
        <v>9250500.2599999998</v>
      </c>
      <c r="H420" s="24">
        <f t="shared" si="5"/>
        <v>95.124726827741867</v>
      </c>
      <c r="I420" s="1"/>
      <c r="J420" s="1"/>
    </row>
    <row r="421" spans="1:10" ht="37.5" x14ac:dyDescent="0.3">
      <c r="A421" s="25" t="s">
        <v>1020</v>
      </c>
      <c r="B421" s="12" t="s">
        <v>19</v>
      </c>
      <c r="C421" s="12" t="s">
        <v>355</v>
      </c>
      <c r="D421" s="12" t="s">
        <v>914</v>
      </c>
      <c r="E421" s="12" t="s">
        <v>76</v>
      </c>
      <c r="F421" s="26">
        <v>9724601.1300000008</v>
      </c>
      <c r="G421" s="34">
        <v>9250500.2599999998</v>
      </c>
      <c r="H421" s="24">
        <f>G421/F421*100</f>
        <v>95.124726827741867</v>
      </c>
      <c r="I421" s="1"/>
      <c r="J421" s="1"/>
    </row>
    <row r="422" spans="1:10" ht="18.75" x14ac:dyDescent="0.3">
      <c r="A422" s="25" t="s">
        <v>1021</v>
      </c>
      <c r="B422" s="12" t="s">
        <v>19</v>
      </c>
      <c r="C422" s="12" t="s">
        <v>356</v>
      </c>
      <c r="D422" s="12" t="s">
        <v>360</v>
      </c>
      <c r="E422" s="12" t="s">
        <v>317</v>
      </c>
      <c r="F422" s="26">
        <v>226400</v>
      </c>
      <c r="G422" s="34">
        <v>80500</v>
      </c>
      <c r="H422" s="24">
        <f t="shared" ref="H422:H505" si="6">G422/F422*100</f>
        <v>35.556537102473499</v>
      </c>
      <c r="I422" s="1"/>
      <c r="J422" s="1"/>
    </row>
    <row r="423" spans="1:10" ht="37.5" x14ac:dyDescent="0.3">
      <c r="A423" s="25" t="s">
        <v>387</v>
      </c>
      <c r="B423" s="12" t="s">
        <v>19</v>
      </c>
      <c r="C423" s="12" t="s">
        <v>356</v>
      </c>
      <c r="D423" s="12" t="s">
        <v>360</v>
      </c>
      <c r="E423" s="12" t="s">
        <v>69</v>
      </c>
      <c r="F423" s="26">
        <v>226400</v>
      </c>
      <c r="G423" s="34">
        <v>80500</v>
      </c>
      <c r="H423" s="24">
        <f t="shared" si="6"/>
        <v>35.556537102473499</v>
      </c>
      <c r="I423" s="1"/>
      <c r="J423" s="1"/>
    </row>
    <row r="424" spans="1:10" ht="56.25" x14ac:dyDescent="0.3">
      <c r="A424" s="25" t="s">
        <v>1206</v>
      </c>
      <c r="B424" s="12" t="s">
        <v>19</v>
      </c>
      <c r="C424" s="12" t="s">
        <v>356</v>
      </c>
      <c r="D424" s="12" t="s">
        <v>915</v>
      </c>
      <c r="E424" s="12" t="s">
        <v>69</v>
      </c>
      <c r="F424" s="26">
        <v>76400</v>
      </c>
      <c r="G424" s="34">
        <v>65500</v>
      </c>
      <c r="H424" s="24">
        <f t="shared" si="6"/>
        <v>85.732984293193709</v>
      </c>
      <c r="I424" s="1"/>
      <c r="J424" s="1"/>
    </row>
    <row r="425" spans="1:10" ht="37.5" x14ac:dyDescent="0.3">
      <c r="A425" s="25" t="s">
        <v>1020</v>
      </c>
      <c r="B425" s="12" t="s">
        <v>19</v>
      </c>
      <c r="C425" s="12" t="s">
        <v>356</v>
      </c>
      <c r="D425" s="12" t="s">
        <v>915</v>
      </c>
      <c r="E425" s="12" t="s">
        <v>76</v>
      </c>
      <c r="F425" s="26">
        <v>76400</v>
      </c>
      <c r="G425" s="34">
        <v>65500</v>
      </c>
      <c r="H425" s="24">
        <f t="shared" si="6"/>
        <v>85.732984293193709</v>
      </c>
      <c r="I425" s="1"/>
      <c r="J425" s="1"/>
    </row>
    <row r="426" spans="1:10" ht="37.5" x14ac:dyDescent="0.3">
      <c r="A426" s="25" t="s">
        <v>388</v>
      </c>
      <c r="B426" s="12" t="s">
        <v>19</v>
      </c>
      <c r="C426" s="12" t="s">
        <v>356</v>
      </c>
      <c r="D426" s="12" t="s">
        <v>1112</v>
      </c>
      <c r="E426" s="12" t="s">
        <v>69</v>
      </c>
      <c r="F426" s="26">
        <v>150000</v>
      </c>
      <c r="G426" s="34">
        <v>15000</v>
      </c>
      <c r="H426" s="24">
        <f t="shared" si="6"/>
        <v>10</v>
      </c>
      <c r="I426" s="1"/>
      <c r="J426" s="1"/>
    </row>
    <row r="427" spans="1:10" ht="37.5" x14ac:dyDescent="0.3">
      <c r="A427" s="25" t="s">
        <v>986</v>
      </c>
      <c r="B427" s="12" t="s">
        <v>19</v>
      </c>
      <c r="C427" s="12" t="s">
        <v>356</v>
      </c>
      <c r="D427" s="12" t="s">
        <v>1112</v>
      </c>
      <c r="E427" s="12" t="s">
        <v>70</v>
      </c>
      <c r="F427" s="26">
        <v>150000</v>
      </c>
      <c r="G427" s="34">
        <v>15000</v>
      </c>
      <c r="H427" s="24">
        <f t="shared" si="6"/>
        <v>10</v>
      </c>
      <c r="I427" s="1"/>
      <c r="J427" s="1"/>
    </row>
    <row r="428" spans="1:10" ht="18.75" x14ac:dyDescent="0.3">
      <c r="A428" s="25" t="s">
        <v>1022</v>
      </c>
      <c r="B428" s="12" t="s">
        <v>19</v>
      </c>
      <c r="C428" s="12" t="s">
        <v>357</v>
      </c>
      <c r="D428" s="12" t="s">
        <v>360</v>
      </c>
      <c r="E428" s="12" t="s">
        <v>317</v>
      </c>
      <c r="F428" s="26">
        <v>18247025</v>
      </c>
      <c r="G428" s="34">
        <v>18092888</v>
      </c>
      <c r="H428" s="24">
        <f t="shared" si="6"/>
        <v>99.15527599704609</v>
      </c>
      <c r="I428" s="1"/>
      <c r="J428" s="1"/>
    </row>
    <row r="429" spans="1:10" ht="37.5" x14ac:dyDescent="0.3">
      <c r="A429" s="25" t="s">
        <v>377</v>
      </c>
      <c r="B429" s="12" t="s">
        <v>19</v>
      </c>
      <c r="C429" s="12" t="s">
        <v>357</v>
      </c>
      <c r="D429" s="12" t="s">
        <v>360</v>
      </c>
      <c r="E429" s="12" t="s">
        <v>29</v>
      </c>
      <c r="F429" s="26">
        <v>119000</v>
      </c>
      <c r="G429" s="34">
        <v>119000</v>
      </c>
      <c r="H429" s="24">
        <f t="shared" si="6"/>
        <v>100</v>
      </c>
      <c r="I429" s="1"/>
      <c r="J429" s="1"/>
    </row>
    <row r="430" spans="1:10" ht="37.5" x14ac:dyDescent="0.3">
      <c r="A430" s="25" t="s">
        <v>1168</v>
      </c>
      <c r="B430" s="12" t="s">
        <v>19</v>
      </c>
      <c r="C430" s="12" t="s">
        <v>357</v>
      </c>
      <c r="D430" s="12" t="s">
        <v>916</v>
      </c>
      <c r="E430" s="12" t="s">
        <v>29</v>
      </c>
      <c r="F430" s="26">
        <v>119000</v>
      </c>
      <c r="G430" s="34">
        <v>119000</v>
      </c>
      <c r="H430" s="24">
        <f t="shared" si="6"/>
        <v>100</v>
      </c>
      <c r="I430" s="1"/>
      <c r="J430" s="1"/>
    </row>
    <row r="431" spans="1:10" ht="37.5" x14ac:dyDescent="0.3">
      <c r="A431" s="25" t="s">
        <v>299</v>
      </c>
      <c r="B431" s="12" t="s">
        <v>19</v>
      </c>
      <c r="C431" s="12" t="s">
        <v>357</v>
      </c>
      <c r="D431" s="12" t="s">
        <v>916</v>
      </c>
      <c r="E431" s="12" t="s">
        <v>31</v>
      </c>
      <c r="F431" s="26">
        <v>119000</v>
      </c>
      <c r="G431" s="34">
        <v>119000</v>
      </c>
      <c r="H431" s="24">
        <f t="shared" si="6"/>
        <v>100</v>
      </c>
      <c r="I431" s="1"/>
      <c r="J431" s="1"/>
    </row>
    <row r="432" spans="1:10" ht="37.5" x14ac:dyDescent="0.3">
      <c r="A432" s="25" t="s">
        <v>387</v>
      </c>
      <c r="B432" s="12" t="s">
        <v>19</v>
      </c>
      <c r="C432" s="12" t="s">
        <v>357</v>
      </c>
      <c r="D432" s="12" t="s">
        <v>360</v>
      </c>
      <c r="E432" s="12" t="s">
        <v>69</v>
      </c>
      <c r="F432" s="26">
        <v>16013781</v>
      </c>
      <c r="G432" s="26">
        <v>15859644</v>
      </c>
      <c r="H432" s="24">
        <f t="shared" si="6"/>
        <v>99.0374727867204</v>
      </c>
      <c r="I432" s="1"/>
      <c r="J432" s="1"/>
    </row>
    <row r="433" spans="1:10" ht="37.5" x14ac:dyDescent="0.3">
      <c r="A433" s="25" t="s">
        <v>1168</v>
      </c>
      <c r="B433" s="12" t="s">
        <v>19</v>
      </c>
      <c r="C433" s="12" t="s">
        <v>357</v>
      </c>
      <c r="D433" s="12" t="s">
        <v>917</v>
      </c>
      <c r="E433" s="12" t="s">
        <v>69</v>
      </c>
      <c r="F433" s="26">
        <v>14398335</v>
      </c>
      <c r="G433" s="34">
        <v>14244198</v>
      </c>
      <c r="H433" s="24">
        <f t="shared" si="6"/>
        <v>98.929480387836506</v>
      </c>
      <c r="I433" s="1"/>
      <c r="J433" s="1"/>
    </row>
    <row r="434" spans="1:10" ht="37.5" x14ac:dyDescent="0.3">
      <c r="A434" s="25" t="s">
        <v>1020</v>
      </c>
      <c r="B434" s="12" t="s">
        <v>19</v>
      </c>
      <c r="C434" s="12" t="s">
        <v>357</v>
      </c>
      <c r="D434" s="12" t="s">
        <v>917</v>
      </c>
      <c r="E434" s="12" t="s">
        <v>76</v>
      </c>
      <c r="F434" s="26">
        <v>11111026</v>
      </c>
      <c r="G434" s="34">
        <v>10968081</v>
      </c>
      <c r="H434" s="24">
        <f t="shared" si="6"/>
        <v>98.713485145296204</v>
      </c>
      <c r="I434" s="1"/>
      <c r="J434" s="1"/>
    </row>
    <row r="435" spans="1:10" ht="37.5" x14ac:dyDescent="0.3">
      <c r="A435" s="25" t="s">
        <v>986</v>
      </c>
      <c r="B435" s="12" t="s">
        <v>19</v>
      </c>
      <c r="C435" s="12" t="s">
        <v>357</v>
      </c>
      <c r="D435" s="12" t="s">
        <v>917</v>
      </c>
      <c r="E435" s="12" t="s">
        <v>70</v>
      </c>
      <c r="F435" s="26">
        <v>3287309</v>
      </c>
      <c r="G435" s="34">
        <v>3276117</v>
      </c>
      <c r="H435" s="24">
        <f t="shared" si="6"/>
        <v>99.659539154974482</v>
      </c>
      <c r="I435" s="1"/>
      <c r="J435" s="1"/>
    </row>
    <row r="436" spans="1:10" ht="37.5" x14ac:dyDescent="0.3">
      <c r="A436" s="25" t="s">
        <v>1207</v>
      </c>
      <c r="B436" s="12" t="s">
        <v>19</v>
      </c>
      <c r="C436" s="12" t="s">
        <v>357</v>
      </c>
      <c r="D436" s="12" t="s">
        <v>918</v>
      </c>
      <c r="E436" s="12" t="s">
        <v>69</v>
      </c>
      <c r="F436" s="26">
        <v>1615446</v>
      </c>
      <c r="G436" s="34">
        <v>1615446</v>
      </c>
      <c r="H436" s="24">
        <f t="shared" si="6"/>
        <v>100</v>
      </c>
      <c r="I436" s="1"/>
      <c r="J436" s="1"/>
    </row>
    <row r="437" spans="1:10" ht="37.5" x14ac:dyDescent="0.3">
      <c r="A437" s="25" t="s">
        <v>986</v>
      </c>
      <c r="B437" s="12" t="s">
        <v>19</v>
      </c>
      <c r="C437" s="12" t="s">
        <v>357</v>
      </c>
      <c r="D437" s="12" t="s">
        <v>918</v>
      </c>
      <c r="E437" s="12" t="s">
        <v>70</v>
      </c>
      <c r="F437" s="26">
        <v>1615446</v>
      </c>
      <c r="G437" s="34">
        <v>1615446</v>
      </c>
      <c r="H437" s="24">
        <f t="shared" si="6"/>
        <v>100</v>
      </c>
      <c r="I437" s="1"/>
      <c r="J437" s="1"/>
    </row>
    <row r="438" spans="1:10" ht="37.5" x14ac:dyDescent="0.3">
      <c r="A438" s="25" t="s">
        <v>419</v>
      </c>
      <c r="B438" s="12" t="s">
        <v>19</v>
      </c>
      <c r="C438" s="12" t="s">
        <v>357</v>
      </c>
      <c r="D438" s="12" t="s">
        <v>360</v>
      </c>
      <c r="E438" s="12" t="s">
        <v>89</v>
      </c>
      <c r="F438" s="26">
        <v>2114244</v>
      </c>
      <c r="G438" s="34">
        <v>2114244</v>
      </c>
      <c r="H438" s="24">
        <f t="shared" si="6"/>
        <v>100</v>
      </c>
      <c r="I438" s="1"/>
      <c r="J438" s="1"/>
    </row>
    <row r="439" spans="1:10" ht="75" x14ac:dyDescent="0.3">
      <c r="A439" s="25" t="s">
        <v>1208</v>
      </c>
      <c r="B439" s="12" t="s">
        <v>19</v>
      </c>
      <c r="C439" s="12" t="s">
        <v>357</v>
      </c>
      <c r="D439" s="12" t="s">
        <v>919</v>
      </c>
      <c r="E439" s="12" t="s">
        <v>89</v>
      </c>
      <c r="F439" s="26">
        <v>2114244</v>
      </c>
      <c r="G439" s="34">
        <v>2114244</v>
      </c>
      <c r="H439" s="24">
        <f t="shared" si="6"/>
        <v>100</v>
      </c>
      <c r="I439" s="1"/>
      <c r="J439" s="1"/>
    </row>
    <row r="440" spans="1:10" ht="18.75" x14ac:dyDescent="0.3">
      <c r="A440" s="25" t="s">
        <v>344</v>
      </c>
      <c r="B440" s="12" t="s">
        <v>19</v>
      </c>
      <c r="C440" s="12" t="s">
        <v>357</v>
      </c>
      <c r="D440" s="12" t="s">
        <v>919</v>
      </c>
      <c r="E440" s="12" t="s">
        <v>91</v>
      </c>
      <c r="F440" s="26">
        <v>2114244</v>
      </c>
      <c r="G440" s="34">
        <v>2114244</v>
      </c>
      <c r="H440" s="24">
        <f t="shared" si="6"/>
        <v>100</v>
      </c>
      <c r="I440" s="1"/>
      <c r="J440" s="1"/>
    </row>
    <row r="441" spans="1:10" ht="18.75" x14ac:dyDescent="0.3">
      <c r="A441" s="25" t="s">
        <v>1023</v>
      </c>
      <c r="B441" s="12" t="s">
        <v>19</v>
      </c>
      <c r="C441" s="12" t="s">
        <v>320</v>
      </c>
      <c r="D441" s="12" t="s">
        <v>360</v>
      </c>
      <c r="E441" s="12" t="s">
        <v>317</v>
      </c>
      <c r="F441" s="26">
        <v>6226616.04</v>
      </c>
      <c r="G441" s="34">
        <v>6226613.54</v>
      </c>
      <c r="H441" s="24">
        <f t="shared" si="6"/>
        <v>99.999959849780623</v>
      </c>
      <c r="I441" s="1"/>
      <c r="J441" s="1"/>
    </row>
    <row r="442" spans="1:10" ht="37.5" x14ac:dyDescent="0.3">
      <c r="A442" s="25" t="s">
        <v>377</v>
      </c>
      <c r="B442" s="12" t="s">
        <v>19</v>
      </c>
      <c r="C442" s="12" t="s">
        <v>320</v>
      </c>
      <c r="D442" s="12" t="s">
        <v>360</v>
      </c>
      <c r="E442" s="12" t="s">
        <v>29</v>
      </c>
      <c r="F442" s="26">
        <v>23000</v>
      </c>
      <c r="G442" s="34">
        <v>22997.5</v>
      </c>
      <c r="H442" s="24">
        <f t="shared" si="6"/>
        <v>99.989130434782609</v>
      </c>
      <c r="I442" s="1"/>
      <c r="J442" s="1"/>
    </row>
    <row r="443" spans="1:10" ht="37.5" x14ac:dyDescent="0.3">
      <c r="A443" s="25" t="s">
        <v>1209</v>
      </c>
      <c r="B443" s="12" t="s">
        <v>19</v>
      </c>
      <c r="C443" s="12" t="s">
        <v>320</v>
      </c>
      <c r="D443" s="12" t="s">
        <v>922</v>
      </c>
      <c r="E443" s="12" t="s">
        <v>29</v>
      </c>
      <c r="F443" s="26">
        <v>23000</v>
      </c>
      <c r="G443" s="34">
        <v>22997.5</v>
      </c>
      <c r="H443" s="24">
        <f t="shared" si="6"/>
        <v>99.989130434782609</v>
      </c>
      <c r="I443" s="1"/>
      <c r="J443" s="1"/>
    </row>
    <row r="444" spans="1:10" ht="37.5" x14ac:dyDescent="0.3">
      <c r="A444" s="25" t="s">
        <v>299</v>
      </c>
      <c r="B444" s="12" t="s">
        <v>19</v>
      </c>
      <c r="C444" s="12" t="s">
        <v>320</v>
      </c>
      <c r="D444" s="12" t="s">
        <v>922</v>
      </c>
      <c r="E444" s="12" t="s">
        <v>31</v>
      </c>
      <c r="F444" s="26">
        <v>23000</v>
      </c>
      <c r="G444" s="34">
        <v>22997.5</v>
      </c>
      <c r="H444" s="24">
        <f t="shared" si="6"/>
        <v>99.989130434782609</v>
      </c>
      <c r="I444" s="1"/>
      <c r="J444" s="1"/>
    </row>
    <row r="445" spans="1:10" ht="37.5" x14ac:dyDescent="0.3">
      <c r="A445" s="25" t="s">
        <v>387</v>
      </c>
      <c r="B445" s="12" t="s">
        <v>19</v>
      </c>
      <c r="C445" s="12" t="s">
        <v>320</v>
      </c>
      <c r="D445" s="12" t="s">
        <v>360</v>
      </c>
      <c r="E445" s="12" t="s">
        <v>69</v>
      </c>
      <c r="F445" s="26">
        <v>6203616.04</v>
      </c>
      <c r="G445" s="26">
        <v>6203616.04</v>
      </c>
      <c r="H445" s="24">
        <f t="shared" si="6"/>
        <v>100</v>
      </c>
      <c r="I445" s="1"/>
      <c r="J445" s="1"/>
    </row>
    <row r="446" spans="1:10" ht="56.25" x14ac:dyDescent="0.3">
      <c r="A446" s="25" t="s">
        <v>1210</v>
      </c>
      <c r="B446" s="12" t="s">
        <v>19</v>
      </c>
      <c r="C446" s="12" t="s">
        <v>320</v>
      </c>
      <c r="D446" s="12" t="s">
        <v>921</v>
      </c>
      <c r="E446" s="12" t="s">
        <v>69</v>
      </c>
      <c r="F446" s="26">
        <v>538500</v>
      </c>
      <c r="G446" s="26">
        <v>538500</v>
      </c>
      <c r="H446" s="24">
        <f t="shared" si="6"/>
        <v>100</v>
      </c>
      <c r="I446" s="1"/>
      <c r="J446" s="1"/>
    </row>
    <row r="447" spans="1:10" ht="18.75" x14ac:dyDescent="0.3">
      <c r="A447" s="25" t="s">
        <v>1024</v>
      </c>
      <c r="B447" s="12" t="s">
        <v>19</v>
      </c>
      <c r="C447" s="12" t="s">
        <v>320</v>
      </c>
      <c r="D447" s="12" t="s">
        <v>921</v>
      </c>
      <c r="E447" s="12" t="s">
        <v>84</v>
      </c>
      <c r="F447" s="26">
        <v>538500</v>
      </c>
      <c r="G447" s="34">
        <v>538500</v>
      </c>
      <c r="H447" s="24">
        <f t="shared" si="6"/>
        <v>100</v>
      </c>
      <c r="I447" s="1"/>
      <c r="J447" s="1"/>
    </row>
    <row r="448" spans="1:10" ht="18.75" x14ac:dyDescent="0.3">
      <c r="A448" s="25" t="s">
        <v>1175</v>
      </c>
      <c r="B448" s="12" t="s">
        <v>19</v>
      </c>
      <c r="C448" s="12" t="s">
        <v>320</v>
      </c>
      <c r="D448" s="12" t="s">
        <v>371</v>
      </c>
      <c r="E448" s="12" t="s">
        <v>69</v>
      </c>
      <c r="F448" s="26">
        <v>5665116.04</v>
      </c>
      <c r="G448" s="34">
        <v>5665116.04</v>
      </c>
      <c r="H448" s="24">
        <f t="shared" si="6"/>
        <v>100</v>
      </c>
      <c r="I448" s="1"/>
      <c r="J448" s="1"/>
    </row>
    <row r="449" spans="1:12" ht="37.5" x14ac:dyDescent="0.3">
      <c r="A449" s="25" t="s">
        <v>986</v>
      </c>
      <c r="B449" s="12" t="s">
        <v>19</v>
      </c>
      <c r="C449" s="12" t="s">
        <v>320</v>
      </c>
      <c r="D449" s="12" t="s">
        <v>371</v>
      </c>
      <c r="E449" s="12" t="s">
        <v>70</v>
      </c>
      <c r="F449" s="26">
        <v>5665116.04</v>
      </c>
      <c r="G449" s="34">
        <v>5665116.04</v>
      </c>
      <c r="H449" s="24">
        <f t="shared" si="6"/>
        <v>100</v>
      </c>
      <c r="I449" s="1"/>
      <c r="J449" s="1"/>
    </row>
    <row r="450" spans="1:12" ht="18.75" x14ac:dyDescent="0.3">
      <c r="A450" s="25" t="s">
        <v>991</v>
      </c>
      <c r="B450" s="12" t="s">
        <v>19</v>
      </c>
      <c r="C450" s="12" t="s">
        <v>321</v>
      </c>
      <c r="D450" s="12" t="s">
        <v>360</v>
      </c>
      <c r="E450" s="12" t="s">
        <v>317</v>
      </c>
      <c r="F450" s="26">
        <v>68214736.840000004</v>
      </c>
      <c r="G450" s="34">
        <v>68198040.129999995</v>
      </c>
      <c r="H450" s="24">
        <f t="shared" si="6"/>
        <v>99.975523309517172</v>
      </c>
      <c r="I450" s="1"/>
      <c r="J450" s="1"/>
    </row>
    <row r="451" spans="1:12" ht="18.75" x14ac:dyDescent="0.3">
      <c r="A451" s="25" t="s">
        <v>1211</v>
      </c>
      <c r="B451" s="12" t="s">
        <v>19</v>
      </c>
      <c r="C451" s="12" t="s">
        <v>1120</v>
      </c>
      <c r="D451" s="12" t="s">
        <v>360</v>
      </c>
      <c r="E451" s="12" t="s">
        <v>317</v>
      </c>
      <c r="F451" s="26">
        <v>68214736.840000004</v>
      </c>
      <c r="G451" s="34">
        <v>68198040.129999995</v>
      </c>
      <c r="H451" s="24">
        <f t="shared" si="6"/>
        <v>99.975523309517172</v>
      </c>
      <c r="I451" s="1"/>
      <c r="J451" s="1"/>
    </row>
    <row r="452" spans="1:12" ht="37.5" x14ac:dyDescent="0.3">
      <c r="A452" s="25" t="s">
        <v>419</v>
      </c>
      <c r="B452" s="12" t="s">
        <v>19</v>
      </c>
      <c r="C452" s="12" t="s">
        <v>1120</v>
      </c>
      <c r="D452" s="12" t="s">
        <v>360</v>
      </c>
      <c r="E452" s="12" t="s">
        <v>89</v>
      </c>
      <c r="F452" s="26">
        <v>68214736.840000004</v>
      </c>
      <c r="G452" s="34">
        <v>68198040.129999995</v>
      </c>
      <c r="H452" s="24">
        <f t="shared" si="6"/>
        <v>99.975523309517172</v>
      </c>
      <c r="I452" s="1"/>
      <c r="J452" s="1"/>
    </row>
    <row r="453" spans="1:12" ht="56.25" x14ac:dyDescent="0.3">
      <c r="A453" s="25" t="s">
        <v>1197</v>
      </c>
      <c r="B453" s="12" t="s">
        <v>19</v>
      </c>
      <c r="C453" s="12" t="s">
        <v>1120</v>
      </c>
      <c r="D453" s="12" t="s">
        <v>1121</v>
      </c>
      <c r="E453" s="12" t="s">
        <v>89</v>
      </c>
      <c r="F453" s="26">
        <v>68214736.840000004</v>
      </c>
      <c r="G453" s="34">
        <v>68198040.129999995</v>
      </c>
      <c r="H453" s="24">
        <f t="shared" si="6"/>
        <v>99.975523309517172</v>
      </c>
      <c r="I453" s="1"/>
      <c r="J453" s="1"/>
    </row>
    <row r="454" spans="1:12" ht="18.75" x14ac:dyDescent="0.3">
      <c r="A454" s="25" t="s">
        <v>344</v>
      </c>
      <c r="B454" s="12" t="s">
        <v>19</v>
      </c>
      <c r="C454" s="12" t="s">
        <v>1120</v>
      </c>
      <c r="D454" s="12" t="s">
        <v>1121</v>
      </c>
      <c r="E454" s="12" t="s">
        <v>91</v>
      </c>
      <c r="F454" s="26">
        <v>68214736.840000004</v>
      </c>
      <c r="G454" s="37">
        <v>68198040.129999995</v>
      </c>
      <c r="H454" s="24">
        <f t="shared" si="6"/>
        <v>99.975523309517172</v>
      </c>
      <c r="I454" s="1"/>
      <c r="J454" s="1"/>
      <c r="L454" s="45"/>
    </row>
    <row r="455" spans="1:12" ht="37.5" x14ac:dyDescent="0.3">
      <c r="A455" s="21" t="s">
        <v>287</v>
      </c>
      <c r="B455" s="22" t="s">
        <v>132</v>
      </c>
      <c r="C455" s="22" t="s">
        <v>358</v>
      </c>
      <c r="D455" s="22" t="s">
        <v>360</v>
      </c>
      <c r="E455" s="22" t="s">
        <v>317</v>
      </c>
      <c r="F455" s="23">
        <v>1283847546.25</v>
      </c>
      <c r="G455" s="23">
        <v>1270141782.3900001</v>
      </c>
      <c r="H455" s="27">
        <f t="shared" si="6"/>
        <v>98.932446153748302</v>
      </c>
      <c r="I455" s="1"/>
      <c r="J455" s="1"/>
    </row>
    <row r="456" spans="1:12" ht="18.75" x14ac:dyDescent="0.3">
      <c r="A456" s="25" t="s">
        <v>980</v>
      </c>
      <c r="B456" s="12" t="s">
        <v>132</v>
      </c>
      <c r="C456" s="12" t="s">
        <v>307</v>
      </c>
      <c r="D456" s="12" t="s">
        <v>360</v>
      </c>
      <c r="E456" s="12" t="s">
        <v>317</v>
      </c>
      <c r="F456" s="26">
        <v>397500</v>
      </c>
      <c r="G456" s="34">
        <v>397500</v>
      </c>
      <c r="H456" s="24">
        <f t="shared" si="6"/>
        <v>100</v>
      </c>
      <c r="I456" s="1"/>
      <c r="J456" s="1"/>
    </row>
    <row r="457" spans="1:12" ht="37.5" x14ac:dyDescent="0.3">
      <c r="A457" s="25" t="s">
        <v>981</v>
      </c>
      <c r="B457" s="12" t="s">
        <v>132</v>
      </c>
      <c r="C457" s="12" t="s">
        <v>308</v>
      </c>
      <c r="D457" s="12" t="s">
        <v>360</v>
      </c>
      <c r="E457" s="12" t="s">
        <v>317</v>
      </c>
      <c r="F457" s="26">
        <v>397500</v>
      </c>
      <c r="G457" s="34">
        <v>397500</v>
      </c>
      <c r="H457" s="24">
        <f t="shared" si="6"/>
        <v>100</v>
      </c>
      <c r="I457" s="1"/>
      <c r="J457" s="1"/>
    </row>
    <row r="458" spans="1:12" ht="56.25" x14ac:dyDescent="0.3">
      <c r="A458" s="25" t="s">
        <v>395</v>
      </c>
      <c r="B458" s="12" t="s">
        <v>132</v>
      </c>
      <c r="C458" s="12" t="s">
        <v>308</v>
      </c>
      <c r="D458" s="12" t="s">
        <v>360</v>
      </c>
      <c r="E458" s="12" t="s">
        <v>57</v>
      </c>
      <c r="F458" s="26">
        <v>397500</v>
      </c>
      <c r="G458" s="34">
        <v>397500</v>
      </c>
      <c r="H458" s="24">
        <f t="shared" si="6"/>
        <v>100</v>
      </c>
      <c r="I458" s="1"/>
      <c r="J458" s="1"/>
    </row>
    <row r="459" spans="1:12" ht="56.25" x14ac:dyDescent="0.3">
      <c r="A459" s="25" t="s">
        <v>1212</v>
      </c>
      <c r="B459" s="12" t="s">
        <v>132</v>
      </c>
      <c r="C459" s="12" t="s">
        <v>308</v>
      </c>
      <c r="D459" s="12" t="s">
        <v>872</v>
      </c>
      <c r="E459" s="12" t="s">
        <v>57</v>
      </c>
      <c r="F459" s="26">
        <v>397500</v>
      </c>
      <c r="G459" s="26">
        <v>397500</v>
      </c>
      <c r="H459" s="24">
        <f t="shared" si="6"/>
        <v>100</v>
      </c>
      <c r="I459" s="1"/>
      <c r="J459" s="1"/>
    </row>
    <row r="460" spans="1:12" ht="18.75" x14ac:dyDescent="0.3">
      <c r="A460" s="25" t="s">
        <v>312</v>
      </c>
      <c r="B460" s="12" t="s">
        <v>132</v>
      </c>
      <c r="C460" s="12" t="s">
        <v>308</v>
      </c>
      <c r="D460" s="12" t="s">
        <v>872</v>
      </c>
      <c r="E460" s="12" t="s">
        <v>59</v>
      </c>
      <c r="F460" s="26">
        <v>397500</v>
      </c>
      <c r="G460" s="37">
        <v>397500</v>
      </c>
      <c r="H460" s="24">
        <f t="shared" si="6"/>
        <v>100</v>
      </c>
      <c r="I460" s="1"/>
      <c r="J460" s="1"/>
    </row>
    <row r="461" spans="1:12" ht="18.75" x14ac:dyDescent="0.3">
      <c r="A461" s="25" t="s">
        <v>982</v>
      </c>
      <c r="B461" s="12" t="s">
        <v>132</v>
      </c>
      <c r="C461" s="12" t="s">
        <v>309</v>
      </c>
      <c r="D461" s="12" t="s">
        <v>360</v>
      </c>
      <c r="E461" s="12" t="s">
        <v>317</v>
      </c>
      <c r="F461" s="26">
        <v>1269522557.5599999</v>
      </c>
      <c r="G461" s="37">
        <v>1256059044.6400001</v>
      </c>
      <c r="H461" s="24">
        <f t="shared" si="6"/>
        <v>98.939482182508314</v>
      </c>
      <c r="I461" s="1"/>
      <c r="J461" s="1"/>
    </row>
    <row r="462" spans="1:12" ht="18.75" x14ac:dyDescent="0.3">
      <c r="A462" s="25" t="s">
        <v>1017</v>
      </c>
      <c r="B462" s="12" t="s">
        <v>132</v>
      </c>
      <c r="C462" s="12" t="s">
        <v>359</v>
      </c>
      <c r="D462" s="12" t="s">
        <v>360</v>
      </c>
      <c r="E462" s="12" t="s">
        <v>317</v>
      </c>
      <c r="F462" s="26">
        <v>274676769.88</v>
      </c>
      <c r="G462" s="37">
        <v>270194369.79000002</v>
      </c>
      <c r="H462" s="24">
        <f t="shared" si="6"/>
        <v>98.368118246053996</v>
      </c>
      <c r="I462" s="1"/>
      <c r="J462" s="1"/>
    </row>
    <row r="463" spans="1:12" ht="56.25" x14ac:dyDescent="0.3">
      <c r="A463" s="25" t="s">
        <v>395</v>
      </c>
      <c r="B463" s="12" t="s">
        <v>132</v>
      </c>
      <c r="C463" s="12" t="s">
        <v>359</v>
      </c>
      <c r="D463" s="12" t="s">
        <v>360</v>
      </c>
      <c r="E463" s="12" t="s">
        <v>57</v>
      </c>
      <c r="F463" s="26">
        <v>274676769.88</v>
      </c>
      <c r="G463" s="34">
        <v>270194369.79000002</v>
      </c>
      <c r="H463" s="24">
        <f t="shared" si="6"/>
        <v>98.368118246053996</v>
      </c>
      <c r="I463" s="1"/>
      <c r="J463" s="1"/>
    </row>
    <row r="464" spans="1:12" ht="112.5" x14ac:dyDescent="0.3">
      <c r="A464" s="25" t="s">
        <v>1213</v>
      </c>
      <c r="B464" s="12" t="s">
        <v>132</v>
      </c>
      <c r="C464" s="12" t="s">
        <v>359</v>
      </c>
      <c r="D464" s="12" t="s">
        <v>886</v>
      </c>
      <c r="E464" s="12" t="s">
        <v>57</v>
      </c>
      <c r="F464" s="26">
        <v>250752042</v>
      </c>
      <c r="G464" s="34">
        <v>250752042</v>
      </c>
      <c r="H464" s="24">
        <f t="shared" si="6"/>
        <v>100</v>
      </c>
      <c r="I464" s="1"/>
      <c r="J464" s="1"/>
    </row>
    <row r="465" spans="1:10" ht="18.75" x14ac:dyDescent="0.3">
      <c r="A465" s="25" t="s">
        <v>312</v>
      </c>
      <c r="B465" s="12" t="s">
        <v>132</v>
      </c>
      <c r="C465" s="12" t="s">
        <v>359</v>
      </c>
      <c r="D465" s="12" t="s">
        <v>886</v>
      </c>
      <c r="E465" s="12" t="s">
        <v>59</v>
      </c>
      <c r="F465" s="26">
        <v>218403661</v>
      </c>
      <c r="G465" s="34">
        <v>218403661</v>
      </c>
      <c r="H465" s="24">
        <f t="shared" si="6"/>
        <v>100</v>
      </c>
      <c r="I465" s="1"/>
      <c r="J465" s="1"/>
    </row>
    <row r="466" spans="1:10" ht="18.75" x14ac:dyDescent="0.3">
      <c r="A466" s="35" t="s">
        <v>993</v>
      </c>
      <c r="B466" s="36" t="s">
        <v>132</v>
      </c>
      <c r="C466" s="36" t="s">
        <v>359</v>
      </c>
      <c r="D466" s="36" t="s">
        <v>886</v>
      </c>
      <c r="E466" s="36" t="s">
        <v>139</v>
      </c>
      <c r="F466" s="37">
        <v>32348381</v>
      </c>
      <c r="G466" s="38">
        <v>32348381</v>
      </c>
      <c r="H466" s="24">
        <f t="shared" si="6"/>
        <v>100</v>
      </c>
      <c r="I466" s="1"/>
      <c r="J466" s="1"/>
    </row>
    <row r="467" spans="1:10" ht="18.75" x14ac:dyDescent="0.3">
      <c r="A467" s="25" t="s">
        <v>1214</v>
      </c>
      <c r="B467" s="12" t="s">
        <v>132</v>
      </c>
      <c r="C467" s="12" t="s">
        <v>359</v>
      </c>
      <c r="D467" s="12" t="s">
        <v>887</v>
      </c>
      <c r="E467" s="12" t="s">
        <v>57</v>
      </c>
      <c r="F467" s="26">
        <v>10988177.880000001</v>
      </c>
      <c r="G467" s="34">
        <v>10738421.98</v>
      </c>
      <c r="H467" s="24">
        <f t="shared" si="6"/>
        <v>97.727048990946983</v>
      </c>
      <c r="I467" s="1"/>
      <c r="J467" s="1"/>
    </row>
    <row r="468" spans="1:10" ht="18.75" x14ac:dyDescent="0.3">
      <c r="A468" s="25" t="s">
        <v>312</v>
      </c>
      <c r="B468" s="12" t="s">
        <v>132</v>
      </c>
      <c r="C468" s="12" t="s">
        <v>359</v>
      </c>
      <c r="D468" s="12" t="s">
        <v>887</v>
      </c>
      <c r="E468" s="12" t="s">
        <v>59</v>
      </c>
      <c r="F468" s="26">
        <v>7188631.8799999999</v>
      </c>
      <c r="G468" s="34">
        <v>7001489.7699999996</v>
      </c>
      <c r="H468" s="24">
        <f t="shared" si="6"/>
        <v>97.39669365292356</v>
      </c>
      <c r="I468" s="1"/>
      <c r="J468" s="1"/>
    </row>
    <row r="469" spans="1:10" ht="18.75" x14ac:dyDescent="0.3">
      <c r="A469" s="25" t="s">
        <v>993</v>
      </c>
      <c r="B469" s="12" t="s">
        <v>132</v>
      </c>
      <c r="C469" s="12" t="s">
        <v>359</v>
      </c>
      <c r="D469" s="12" t="s">
        <v>887</v>
      </c>
      <c r="E469" s="12" t="s">
        <v>139</v>
      </c>
      <c r="F469" s="26">
        <v>3799546</v>
      </c>
      <c r="G469" s="34">
        <v>3736932.21</v>
      </c>
      <c r="H469" s="24">
        <f t="shared" si="6"/>
        <v>98.352071800157177</v>
      </c>
      <c r="I469" s="1"/>
      <c r="J469" s="1"/>
    </row>
    <row r="470" spans="1:10" ht="37.5" x14ac:dyDescent="0.3">
      <c r="A470" s="25" t="s">
        <v>1215</v>
      </c>
      <c r="B470" s="12" t="s">
        <v>132</v>
      </c>
      <c r="C470" s="12" t="s">
        <v>359</v>
      </c>
      <c r="D470" s="12" t="s">
        <v>888</v>
      </c>
      <c r="E470" s="12" t="s">
        <v>57</v>
      </c>
      <c r="F470" s="26">
        <v>12936550</v>
      </c>
      <c r="G470" s="34">
        <v>8703905.8100000005</v>
      </c>
      <c r="H470" s="24">
        <f t="shared" si="6"/>
        <v>67.281507125160886</v>
      </c>
      <c r="I470" s="1"/>
      <c r="J470" s="1"/>
    </row>
    <row r="471" spans="1:10" ht="18.75" x14ac:dyDescent="0.3">
      <c r="A471" s="25" t="s">
        <v>312</v>
      </c>
      <c r="B471" s="12" t="s">
        <v>132</v>
      </c>
      <c r="C471" s="12" t="s">
        <v>359</v>
      </c>
      <c r="D471" s="12" t="s">
        <v>888</v>
      </c>
      <c r="E471" s="12" t="s">
        <v>59</v>
      </c>
      <c r="F471" s="26">
        <v>11228740</v>
      </c>
      <c r="G471" s="34">
        <v>7170297.5</v>
      </c>
      <c r="H471" s="24">
        <f t="shared" si="6"/>
        <v>63.856652660939694</v>
      </c>
      <c r="I471" s="1"/>
      <c r="J471" s="1"/>
    </row>
    <row r="472" spans="1:10" ht="18.75" x14ac:dyDescent="0.3">
      <c r="A472" s="25" t="s">
        <v>993</v>
      </c>
      <c r="B472" s="12" t="s">
        <v>132</v>
      </c>
      <c r="C472" s="12" t="s">
        <v>359</v>
      </c>
      <c r="D472" s="12" t="s">
        <v>888</v>
      </c>
      <c r="E472" s="12" t="s">
        <v>139</v>
      </c>
      <c r="F472" s="26">
        <v>1707810</v>
      </c>
      <c r="G472" s="34">
        <v>1533608.31</v>
      </c>
      <c r="H472" s="24">
        <f t="shared" si="6"/>
        <v>89.799703128568169</v>
      </c>
      <c r="I472" s="1"/>
      <c r="J472" s="1"/>
    </row>
    <row r="473" spans="1:10" ht="18.75" x14ac:dyDescent="0.3">
      <c r="A473" s="25" t="s">
        <v>353</v>
      </c>
      <c r="B473" s="12" t="s">
        <v>132</v>
      </c>
      <c r="C473" s="12" t="s">
        <v>354</v>
      </c>
      <c r="D473" s="12" t="s">
        <v>360</v>
      </c>
      <c r="E473" s="12" t="s">
        <v>317</v>
      </c>
      <c r="F473" s="26">
        <v>890699549.58000004</v>
      </c>
      <c r="G473" s="34">
        <v>884092236.96000004</v>
      </c>
      <c r="H473" s="24">
        <f t="shared" si="6"/>
        <v>99.258188395501534</v>
      </c>
      <c r="I473" s="1"/>
      <c r="J473" s="1"/>
    </row>
    <row r="474" spans="1:10" ht="56.25" x14ac:dyDescent="0.3">
      <c r="A474" s="25" t="s">
        <v>395</v>
      </c>
      <c r="B474" s="12" t="s">
        <v>132</v>
      </c>
      <c r="C474" s="12" t="s">
        <v>354</v>
      </c>
      <c r="D474" s="12" t="s">
        <v>360</v>
      </c>
      <c r="E474" s="12" t="s">
        <v>57</v>
      </c>
      <c r="F474" s="26">
        <v>890699549.58000004</v>
      </c>
      <c r="G474" s="34">
        <v>884092236.96000004</v>
      </c>
      <c r="H474" s="24">
        <f t="shared" si="6"/>
        <v>99.258188395501534</v>
      </c>
      <c r="I474" s="1"/>
      <c r="J474" s="1"/>
    </row>
    <row r="475" spans="1:10" ht="93.75" x14ac:dyDescent="0.3">
      <c r="A475" s="25" t="s">
        <v>1216</v>
      </c>
      <c r="B475" s="12" t="s">
        <v>132</v>
      </c>
      <c r="C475" s="12" t="s">
        <v>354</v>
      </c>
      <c r="D475" s="12" t="s">
        <v>1093</v>
      </c>
      <c r="E475" s="12" t="s">
        <v>57</v>
      </c>
      <c r="F475" s="26">
        <v>4470948.22</v>
      </c>
      <c r="G475" s="26">
        <v>3780189.39</v>
      </c>
      <c r="H475" s="24">
        <f t="shared" si="6"/>
        <v>84.550059718651809</v>
      </c>
      <c r="I475" s="1"/>
      <c r="J475" s="1"/>
    </row>
    <row r="476" spans="1:10" ht="18.75" x14ac:dyDescent="0.3">
      <c r="A476" s="25" t="s">
        <v>312</v>
      </c>
      <c r="B476" s="12" t="s">
        <v>132</v>
      </c>
      <c r="C476" s="12" t="s">
        <v>354</v>
      </c>
      <c r="D476" s="12" t="s">
        <v>1093</v>
      </c>
      <c r="E476" s="12" t="s">
        <v>59</v>
      </c>
      <c r="F476" s="26">
        <v>4470948.22</v>
      </c>
      <c r="G476" s="26">
        <v>3780189.39</v>
      </c>
      <c r="H476" s="24">
        <f t="shared" si="6"/>
        <v>84.550059718651809</v>
      </c>
      <c r="I476" s="1"/>
      <c r="J476" s="1"/>
    </row>
    <row r="477" spans="1:10" ht="37.5" x14ac:dyDescent="0.3">
      <c r="A477" s="25" t="s">
        <v>1217</v>
      </c>
      <c r="B477" s="12" t="s">
        <v>132</v>
      </c>
      <c r="C477" s="12" t="s">
        <v>354</v>
      </c>
      <c r="D477" s="12" t="s">
        <v>897</v>
      </c>
      <c r="E477" s="12" t="s">
        <v>57</v>
      </c>
      <c r="F477" s="26">
        <v>77754150.109999999</v>
      </c>
      <c r="G477" s="34">
        <v>77754150.109999999</v>
      </c>
      <c r="H477" s="24">
        <f t="shared" si="6"/>
        <v>100</v>
      </c>
      <c r="I477" s="1"/>
      <c r="J477" s="1"/>
    </row>
    <row r="478" spans="1:10" ht="18.75" x14ac:dyDescent="0.3">
      <c r="A478" s="25" t="s">
        <v>312</v>
      </c>
      <c r="B478" s="12" t="s">
        <v>132</v>
      </c>
      <c r="C478" s="12" t="s">
        <v>354</v>
      </c>
      <c r="D478" s="12" t="s">
        <v>897</v>
      </c>
      <c r="E478" s="12" t="s">
        <v>59</v>
      </c>
      <c r="F478" s="26">
        <v>77754150.109999999</v>
      </c>
      <c r="G478" s="34">
        <v>77754150.109999999</v>
      </c>
      <c r="H478" s="24">
        <f t="shared" si="6"/>
        <v>100</v>
      </c>
      <c r="I478" s="1"/>
      <c r="J478" s="1"/>
    </row>
    <row r="479" spans="1:10" ht="131.25" x14ac:dyDescent="0.3">
      <c r="A479" s="25" t="s">
        <v>1218</v>
      </c>
      <c r="B479" s="12" t="s">
        <v>132</v>
      </c>
      <c r="C479" s="12" t="s">
        <v>354</v>
      </c>
      <c r="D479" s="12" t="s">
        <v>890</v>
      </c>
      <c r="E479" s="12" t="s">
        <v>57</v>
      </c>
      <c r="F479" s="26">
        <v>566880548</v>
      </c>
      <c r="G479" s="34">
        <v>566880548</v>
      </c>
      <c r="H479" s="24">
        <f t="shared" si="6"/>
        <v>100</v>
      </c>
      <c r="I479" s="1"/>
      <c r="J479" s="1"/>
    </row>
    <row r="480" spans="1:10" ht="18.75" x14ac:dyDescent="0.3">
      <c r="A480" s="25" t="s">
        <v>312</v>
      </c>
      <c r="B480" s="12" t="s">
        <v>132</v>
      </c>
      <c r="C480" s="12" t="s">
        <v>354</v>
      </c>
      <c r="D480" s="12" t="s">
        <v>890</v>
      </c>
      <c r="E480" s="12" t="s">
        <v>59</v>
      </c>
      <c r="F480" s="26">
        <v>566880548</v>
      </c>
      <c r="G480" s="26">
        <v>566880548</v>
      </c>
      <c r="H480" s="24">
        <f t="shared" si="6"/>
        <v>100</v>
      </c>
      <c r="I480" s="1"/>
      <c r="J480" s="1"/>
    </row>
    <row r="481" spans="1:10" ht="18.75" x14ac:dyDescent="0.3">
      <c r="A481" s="25" t="s">
        <v>1219</v>
      </c>
      <c r="B481" s="12" t="s">
        <v>132</v>
      </c>
      <c r="C481" s="12" t="s">
        <v>354</v>
      </c>
      <c r="D481" s="12" t="s">
        <v>891</v>
      </c>
      <c r="E481" s="12" t="s">
        <v>57</v>
      </c>
      <c r="F481" s="26">
        <v>161873707.47999999</v>
      </c>
      <c r="G481" s="34">
        <v>158668509.47999999</v>
      </c>
      <c r="H481" s="24">
        <f t="shared" si="6"/>
        <v>98.019939093323103</v>
      </c>
      <c r="I481" s="1"/>
      <c r="J481" s="1"/>
    </row>
    <row r="482" spans="1:10" ht="18.75" x14ac:dyDescent="0.3">
      <c r="A482" s="25" t="s">
        <v>312</v>
      </c>
      <c r="B482" s="12" t="s">
        <v>132</v>
      </c>
      <c r="C482" s="12" t="s">
        <v>354</v>
      </c>
      <c r="D482" s="12" t="s">
        <v>891</v>
      </c>
      <c r="E482" s="12" t="s">
        <v>59</v>
      </c>
      <c r="F482" s="26">
        <v>161873707.47999999</v>
      </c>
      <c r="G482" s="34">
        <v>158668509.47999999</v>
      </c>
      <c r="H482" s="24">
        <f t="shared" si="6"/>
        <v>98.019939093323103</v>
      </c>
      <c r="I482" s="1"/>
      <c r="J482" s="1"/>
    </row>
    <row r="483" spans="1:10" ht="75" x14ac:dyDescent="0.3">
      <c r="A483" s="25" t="s">
        <v>1220</v>
      </c>
      <c r="B483" s="12" t="s">
        <v>132</v>
      </c>
      <c r="C483" s="12" t="s">
        <v>354</v>
      </c>
      <c r="D483" s="12" t="s">
        <v>892</v>
      </c>
      <c r="E483" s="12" t="s">
        <v>57</v>
      </c>
      <c r="F483" s="26">
        <v>813535.16</v>
      </c>
      <c r="G483" s="34">
        <v>813535.16</v>
      </c>
      <c r="H483" s="24">
        <f t="shared" si="6"/>
        <v>100</v>
      </c>
      <c r="I483" s="1"/>
      <c r="J483" s="1"/>
    </row>
    <row r="484" spans="1:10" ht="18.75" x14ac:dyDescent="0.3">
      <c r="A484" s="25" t="s">
        <v>312</v>
      </c>
      <c r="B484" s="12" t="s">
        <v>132</v>
      </c>
      <c r="C484" s="12" t="s">
        <v>354</v>
      </c>
      <c r="D484" s="12" t="s">
        <v>892</v>
      </c>
      <c r="E484" s="12" t="s">
        <v>59</v>
      </c>
      <c r="F484" s="26">
        <v>813535.16</v>
      </c>
      <c r="G484" s="26">
        <v>813535.16</v>
      </c>
      <c r="H484" s="24">
        <f t="shared" si="6"/>
        <v>100</v>
      </c>
      <c r="I484" s="1"/>
      <c r="J484" s="1"/>
    </row>
    <row r="485" spans="1:10" ht="56.25" x14ac:dyDescent="0.3">
      <c r="A485" s="25" t="s">
        <v>1221</v>
      </c>
      <c r="B485" s="12" t="s">
        <v>132</v>
      </c>
      <c r="C485" s="12" t="s">
        <v>354</v>
      </c>
      <c r="D485" s="12" t="s">
        <v>893</v>
      </c>
      <c r="E485" s="12" t="s">
        <v>57</v>
      </c>
      <c r="F485" s="26">
        <v>1040626.02</v>
      </c>
      <c r="G485" s="34">
        <v>1040626.02</v>
      </c>
      <c r="H485" s="24">
        <f t="shared" si="6"/>
        <v>100</v>
      </c>
      <c r="I485" s="1"/>
      <c r="J485" s="1"/>
    </row>
    <row r="486" spans="1:10" ht="18.75" x14ac:dyDescent="0.3">
      <c r="A486" s="25" t="s">
        <v>312</v>
      </c>
      <c r="B486" s="12" t="s">
        <v>132</v>
      </c>
      <c r="C486" s="12" t="s">
        <v>354</v>
      </c>
      <c r="D486" s="12" t="s">
        <v>893</v>
      </c>
      <c r="E486" s="12" t="s">
        <v>59</v>
      </c>
      <c r="F486" s="26">
        <v>1040626.02</v>
      </c>
      <c r="G486" s="34">
        <v>1040626.02</v>
      </c>
      <c r="H486" s="24">
        <f t="shared" si="6"/>
        <v>100</v>
      </c>
      <c r="I486" s="1"/>
      <c r="J486" s="1"/>
    </row>
    <row r="487" spans="1:10" ht="37.5" x14ac:dyDescent="0.3">
      <c r="A487" s="25" t="s">
        <v>1215</v>
      </c>
      <c r="B487" s="12" t="s">
        <v>132</v>
      </c>
      <c r="C487" s="12" t="s">
        <v>354</v>
      </c>
      <c r="D487" s="12" t="s">
        <v>888</v>
      </c>
      <c r="E487" s="12" t="s">
        <v>57</v>
      </c>
      <c r="F487" s="26">
        <v>13360958</v>
      </c>
      <c r="G487" s="34">
        <v>12568630.23</v>
      </c>
      <c r="H487" s="24">
        <f t="shared" si="6"/>
        <v>94.069828151544215</v>
      </c>
      <c r="I487" s="1"/>
      <c r="J487" s="1"/>
    </row>
    <row r="488" spans="1:10" ht="18.75" x14ac:dyDescent="0.3">
      <c r="A488" s="25" t="s">
        <v>312</v>
      </c>
      <c r="B488" s="12" t="s">
        <v>132</v>
      </c>
      <c r="C488" s="12" t="s">
        <v>354</v>
      </c>
      <c r="D488" s="12" t="s">
        <v>888</v>
      </c>
      <c r="E488" s="12" t="s">
        <v>59</v>
      </c>
      <c r="F488" s="26">
        <v>13360958</v>
      </c>
      <c r="G488" s="34">
        <v>12568630.23</v>
      </c>
      <c r="H488" s="24">
        <f t="shared" si="6"/>
        <v>94.069828151544215</v>
      </c>
      <c r="I488" s="1"/>
      <c r="J488" s="1"/>
    </row>
    <row r="489" spans="1:10" ht="75" x14ac:dyDescent="0.3">
      <c r="A489" s="25" t="s">
        <v>1222</v>
      </c>
      <c r="B489" s="12" t="s">
        <v>132</v>
      </c>
      <c r="C489" s="12" t="s">
        <v>354</v>
      </c>
      <c r="D489" s="12" t="s">
        <v>894</v>
      </c>
      <c r="E489" s="12" t="s">
        <v>57</v>
      </c>
      <c r="F489" s="26">
        <v>35097676.590000004</v>
      </c>
      <c r="G489" s="34">
        <v>33227309.579999998</v>
      </c>
      <c r="H489" s="24">
        <f t="shared" si="6"/>
        <v>94.670966309681859</v>
      </c>
      <c r="I489" s="1"/>
      <c r="J489" s="1"/>
    </row>
    <row r="490" spans="1:10" ht="18.75" x14ac:dyDescent="0.3">
      <c r="A490" s="25" t="s">
        <v>312</v>
      </c>
      <c r="B490" s="12" t="s">
        <v>132</v>
      </c>
      <c r="C490" s="12" t="s">
        <v>354</v>
      </c>
      <c r="D490" s="12" t="s">
        <v>894</v>
      </c>
      <c r="E490" s="12" t="s">
        <v>59</v>
      </c>
      <c r="F490" s="26">
        <v>35097676.590000004</v>
      </c>
      <c r="G490" s="34">
        <v>33227309.579999998</v>
      </c>
      <c r="H490" s="24">
        <f t="shared" si="6"/>
        <v>94.670966309681859</v>
      </c>
      <c r="I490" s="1"/>
      <c r="J490" s="1"/>
    </row>
    <row r="491" spans="1:10" ht="168.75" x14ac:dyDescent="0.3">
      <c r="A491" s="25" t="s">
        <v>1223</v>
      </c>
      <c r="B491" s="12" t="s">
        <v>132</v>
      </c>
      <c r="C491" s="12" t="s">
        <v>354</v>
      </c>
      <c r="D491" s="12" t="s">
        <v>895</v>
      </c>
      <c r="E491" s="12" t="s">
        <v>57</v>
      </c>
      <c r="F491" s="26">
        <v>29407400</v>
      </c>
      <c r="G491" s="34">
        <v>29358738.989999998</v>
      </c>
      <c r="H491" s="24">
        <f t="shared" si="6"/>
        <v>99.834528009956671</v>
      </c>
      <c r="I491" s="1"/>
      <c r="J491" s="1"/>
    </row>
    <row r="492" spans="1:10" ht="18.75" x14ac:dyDescent="0.3">
      <c r="A492" s="25" t="s">
        <v>312</v>
      </c>
      <c r="B492" s="12" t="s">
        <v>132</v>
      </c>
      <c r="C492" s="12" t="s">
        <v>354</v>
      </c>
      <c r="D492" s="12" t="s">
        <v>895</v>
      </c>
      <c r="E492" s="12" t="s">
        <v>59</v>
      </c>
      <c r="F492" s="26">
        <v>29407400</v>
      </c>
      <c r="G492" s="34">
        <v>29358738.989999998</v>
      </c>
      <c r="H492" s="24">
        <f t="shared" si="6"/>
        <v>99.834528009956671</v>
      </c>
      <c r="I492" s="1"/>
      <c r="J492" s="1"/>
    </row>
    <row r="493" spans="1:10" ht="18.75" x14ac:dyDescent="0.3">
      <c r="A493" s="25" t="s">
        <v>310</v>
      </c>
      <c r="B493" s="12" t="s">
        <v>132</v>
      </c>
      <c r="C493" s="12" t="s">
        <v>311</v>
      </c>
      <c r="D493" s="12" t="s">
        <v>360</v>
      </c>
      <c r="E493" s="12" t="s">
        <v>317</v>
      </c>
      <c r="F493" s="26">
        <v>0</v>
      </c>
      <c r="G493" s="34">
        <v>0</v>
      </c>
      <c r="H493" s="24" t="e">
        <f t="shared" si="6"/>
        <v>#DIV/0!</v>
      </c>
      <c r="I493" s="1"/>
      <c r="J493" s="1"/>
    </row>
    <row r="494" spans="1:10" ht="56.25" x14ac:dyDescent="0.3">
      <c r="A494" s="25" t="s">
        <v>395</v>
      </c>
      <c r="B494" s="12" t="s">
        <v>132</v>
      </c>
      <c r="C494" s="12" t="s">
        <v>311</v>
      </c>
      <c r="D494" s="12" t="s">
        <v>360</v>
      </c>
      <c r="E494" s="12" t="s">
        <v>57</v>
      </c>
      <c r="F494" s="26">
        <v>0</v>
      </c>
      <c r="G494" s="34">
        <v>0</v>
      </c>
      <c r="H494" s="24" t="e">
        <f t="shared" si="6"/>
        <v>#DIV/0!</v>
      </c>
      <c r="I494" s="1"/>
      <c r="J494" s="1"/>
    </row>
    <row r="495" spans="1:10" ht="18.75" x14ac:dyDescent="0.3">
      <c r="A495" s="25" t="s">
        <v>1139</v>
      </c>
      <c r="B495" s="12" t="s">
        <v>132</v>
      </c>
      <c r="C495" s="12" t="s">
        <v>311</v>
      </c>
      <c r="D495" s="12" t="s">
        <v>898</v>
      </c>
      <c r="E495" s="12" t="s">
        <v>57</v>
      </c>
      <c r="F495" s="26">
        <v>0</v>
      </c>
      <c r="G495" s="34">
        <v>0</v>
      </c>
      <c r="H495" s="24" t="e">
        <f t="shared" si="6"/>
        <v>#DIV/0!</v>
      </c>
      <c r="I495" s="1"/>
      <c r="J495" s="1"/>
    </row>
    <row r="496" spans="1:10" ht="18.75" x14ac:dyDescent="0.3">
      <c r="A496" s="25" t="s">
        <v>312</v>
      </c>
      <c r="B496" s="12" t="s">
        <v>132</v>
      </c>
      <c r="C496" s="12" t="s">
        <v>311</v>
      </c>
      <c r="D496" s="12" t="s">
        <v>898</v>
      </c>
      <c r="E496" s="12" t="s">
        <v>59</v>
      </c>
      <c r="F496" s="26">
        <v>0</v>
      </c>
      <c r="G496" s="34">
        <v>0</v>
      </c>
      <c r="H496" s="24" t="e">
        <f t="shared" si="6"/>
        <v>#DIV/0!</v>
      </c>
      <c r="I496" s="1"/>
      <c r="J496" s="1"/>
    </row>
    <row r="497" spans="1:13" ht="56.25" x14ac:dyDescent="0.3">
      <c r="A497" s="25" t="s">
        <v>1224</v>
      </c>
      <c r="B497" s="12" t="s">
        <v>132</v>
      </c>
      <c r="C497" s="12" t="s">
        <v>311</v>
      </c>
      <c r="D497" s="12" t="s">
        <v>899</v>
      </c>
      <c r="E497" s="12" t="s">
        <v>57</v>
      </c>
      <c r="F497" s="26">
        <v>0</v>
      </c>
      <c r="G497" s="34">
        <v>0</v>
      </c>
      <c r="H497" s="24" t="e">
        <f t="shared" si="6"/>
        <v>#DIV/0!</v>
      </c>
      <c r="I497" s="1"/>
      <c r="J497" s="1"/>
    </row>
    <row r="498" spans="1:13" ht="18.75" x14ac:dyDescent="0.3">
      <c r="A498" s="25" t="s">
        <v>312</v>
      </c>
      <c r="B498" s="12" t="s">
        <v>132</v>
      </c>
      <c r="C498" s="12" t="s">
        <v>311</v>
      </c>
      <c r="D498" s="12" t="s">
        <v>899</v>
      </c>
      <c r="E498" s="12" t="s">
        <v>59</v>
      </c>
      <c r="F498" s="26">
        <v>0</v>
      </c>
      <c r="G498" s="26">
        <v>0</v>
      </c>
      <c r="H498" s="24" t="e">
        <f t="shared" si="6"/>
        <v>#DIV/0!</v>
      </c>
      <c r="I498" s="1"/>
      <c r="J498" s="1"/>
    </row>
    <row r="499" spans="1:13" ht="18.75" x14ac:dyDescent="0.3">
      <c r="A499" s="25" t="s">
        <v>985</v>
      </c>
      <c r="B499" s="12" t="s">
        <v>132</v>
      </c>
      <c r="C499" s="12" t="s">
        <v>314</v>
      </c>
      <c r="D499" s="12" t="s">
        <v>360</v>
      </c>
      <c r="E499" s="12" t="s">
        <v>317</v>
      </c>
      <c r="F499" s="26">
        <v>104146238.09999999</v>
      </c>
      <c r="G499" s="34">
        <v>101772437.89</v>
      </c>
      <c r="H499" s="24">
        <f t="shared" si="6"/>
        <v>97.72070479615337</v>
      </c>
      <c r="I499" s="1"/>
      <c r="J499" s="1"/>
    </row>
    <row r="500" spans="1:13" ht="93.75" x14ac:dyDescent="0.3">
      <c r="A500" s="25" t="s">
        <v>374</v>
      </c>
      <c r="B500" s="12" t="s">
        <v>132</v>
      </c>
      <c r="C500" s="12" t="s">
        <v>314</v>
      </c>
      <c r="D500" s="12" t="s">
        <v>360</v>
      </c>
      <c r="E500" s="12" t="s">
        <v>23</v>
      </c>
      <c r="F500" s="26">
        <v>18363602.510000002</v>
      </c>
      <c r="G500" s="34">
        <v>18101570.210000001</v>
      </c>
      <c r="H500" s="24">
        <f t="shared" si="6"/>
        <v>98.573088805111581</v>
      </c>
      <c r="I500" s="1"/>
      <c r="J500" s="1"/>
    </row>
    <row r="501" spans="1:13" ht="56.25" x14ac:dyDescent="0.3">
      <c r="A501" s="25" t="s">
        <v>1130</v>
      </c>
      <c r="B501" s="12" t="s">
        <v>132</v>
      </c>
      <c r="C501" s="12" t="s">
        <v>314</v>
      </c>
      <c r="D501" s="12" t="s">
        <v>903</v>
      </c>
      <c r="E501" s="12" t="s">
        <v>23</v>
      </c>
      <c r="F501" s="26">
        <v>2918876</v>
      </c>
      <c r="G501" s="34">
        <v>2889526.79</v>
      </c>
      <c r="H501" s="24">
        <f t="shared" si="6"/>
        <v>98.994503021025906</v>
      </c>
      <c r="I501" s="1"/>
      <c r="J501" s="1"/>
    </row>
    <row r="502" spans="1:13" ht="37.5" x14ac:dyDescent="0.3">
      <c r="A502" s="25" t="s">
        <v>298</v>
      </c>
      <c r="B502" s="12" t="s">
        <v>132</v>
      </c>
      <c r="C502" s="12" t="s">
        <v>314</v>
      </c>
      <c r="D502" s="12" t="s">
        <v>903</v>
      </c>
      <c r="E502" s="12" t="s">
        <v>25</v>
      </c>
      <c r="F502" s="26">
        <v>2918876</v>
      </c>
      <c r="G502" s="34">
        <v>2889526.79</v>
      </c>
      <c r="H502" s="24">
        <f t="shared" si="6"/>
        <v>98.994503021025906</v>
      </c>
      <c r="I502" s="1"/>
      <c r="J502" s="1"/>
    </row>
    <row r="503" spans="1:13" ht="56.25" x14ac:dyDescent="0.3">
      <c r="A503" s="25" t="s">
        <v>1142</v>
      </c>
      <c r="B503" s="12" t="s">
        <v>132</v>
      </c>
      <c r="C503" s="12" t="s">
        <v>314</v>
      </c>
      <c r="D503" s="12" t="s">
        <v>904</v>
      </c>
      <c r="E503" s="12" t="s">
        <v>23</v>
      </c>
      <c r="F503" s="26">
        <v>5525532.5700000003</v>
      </c>
      <c r="G503" s="34">
        <v>5315353.79</v>
      </c>
      <c r="H503" s="24">
        <f t="shared" si="6"/>
        <v>96.196225841810573</v>
      </c>
      <c r="I503" s="1"/>
      <c r="J503" s="1"/>
    </row>
    <row r="504" spans="1:13" ht="37.5" x14ac:dyDescent="0.3">
      <c r="A504" s="25" t="s">
        <v>989</v>
      </c>
      <c r="B504" s="12" t="s">
        <v>132</v>
      </c>
      <c r="C504" s="12" t="s">
        <v>314</v>
      </c>
      <c r="D504" s="12" t="s">
        <v>904</v>
      </c>
      <c r="E504" s="12" t="s">
        <v>41</v>
      </c>
      <c r="F504" s="26">
        <v>5525532.5700000003</v>
      </c>
      <c r="G504" s="34">
        <v>5315353.79</v>
      </c>
      <c r="H504" s="24">
        <f t="shared" si="6"/>
        <v>96.196225841810573</v>
      </c>
      <c r="I504" s="1"/>
      <c r="J504" s="1"/>
    </row>
    <row r="505" spans="1:13" ht="37.5" x14ac:dyDescent="0.3">
      <c r="A505" s="35" t="s">
        <v>1140</v>
      </c>
      <c r="B505" s="12" t="s">
        <v>132</v>
      </c>
      <c r="C505" s="12" t="s">
        <v>314</v>
      </c>
      <c r="D505" s="12" t="s">
        <v>907</v>
      </c>
      <c r="E505" s="12" t="s">
        <v>23</v>
      </c>
      <c r="F505" s="26">
        <v>4000</v>
      </c>
      <c r="G505" s="26">
        <v>0</v>
      </c>
      <c r="H505" s="24">
        <f t="shared" si="6"/>
        <v>0</v>
      </c>
      <c r="I505" s="1"/>
      <c r="J505" s="1"/>
      <c r="L505" s="45"/>
      <c r="M505" s="45"/>
    </row>
    <row r="506" spans="1:13" ht="37.5" x14ac:dyDescent="0.3">
      <c r="A506" s="25" t="s">
        <v>989</v>
      </c>
      <c r="B506" s="12" t="s">
        <v>132</v>
      </c>
      <c r="C506" s="12" t="s">
        <v>314</v>
      </c>
      <c r="D506" s="12" t="s">
        <v>907</v>
      </c>
      <c r="E506" s="12" t="s">
        <v>41</v>
      </c>
      <c r="F506" s="26">
        <v>4000</v>
      </c>
      <c r="G506" s="34">
        <v>0</v>
      </c>
      <c r="H506" s="24">
        <f t="shared" ref="H506:H537" si="7">G506/F506*100</f>
        <v>0</v>
      </c>
      <c r="I506" s="1"/>
      <c r="J506" s="1"/>
    </row>
    <row r="507" spans="1:13" ht="56.25" x14ac:dyDescent="0.3">
      <c r="A507" s="25" t="s">
        <v>1142</v>
      </c>
      <c r="B507" s="12" t="s">
        <v>132</v>
      </c>
      <c r="C507" s="12" t="s">
        <v>314</v>
      </c>
      <c r="D507" s="12" t="s">
        <v>910</v>
      </c>
      <c r="E507" s="12" t="s">
        <v>23</v>
      </c>
      <c r="F507" s="26">
        <v>7273015.2300000004</v>
      </c>
      <c r="G507" s="34">
        <v>7255261.9000000004</v>
      </c>
      <c r="H507" s="24">
        <f t="shared" si="7"/>
        <v>99.755901377371387</v>
      </c>
      <c r="I507" s="1"/>
      <c r="J507" s="1"/>
    </row>
    <row r="508" spans="1:13" ht="37.5" x14ac:dyDescent="0.3">
      <c r="A508" s="25" t="s">
        <v>989</v>
      </c>
      <c r="B508" s="12" t="s">
        <v>132</v>
      </c>
      <c r="C508" s="12" t="s">
        <v>314</v>
      </c>
      <c r="D508" s="12" t="s">
        <v>910</v>
      </c>
      <c r="E508" s="12" t="s">
        <v>41</v>
      </c>
      <c r="F508" s="26">
        <v>7273015.2300000004</v>
      </c>
      <c r="G508" s="34">
        <v>7255261.9000000004</v>
      </c>
      <c r="H508" s="24">
        <f t="shared" si="7"/>
        <v>99.755901377371387</v>
      </c>
      <c r="I508" s="1"/>
      <c r="J508" s="1"/>
    </row>
    <row r="509" spans="1:13" ht="56.25" x14ac:dyDescent="0.3">
      <c r="A509" s="25" t="s">
        <v>1142</v>
      </c>
      <c r="B509" s="12" t="s">
        <v>132</v>
      </c>
      <c r="C509" s="12" t="s">
        <v>314</v>
      </c>
      <c r="D509" s="12" t="s">
        <v>911</v>
      </c>
      <c r="E509" s="12" t="s">
        <v>23</v>
      </c>
      <c r="F509" s="26">
        <v>2404858.2000000002</v>
      </c>
      <c r="G509" s="34">
        <v>2404107.2200000002</v>
      </c>
      <c r="H509" s="24">
        <f t="shared" si="7"/>
        <v>99.96877237917812</v>
      </c>
      <c r="I509" s="1"/>
      <c r="J509" s="1"/>
    </row>
    <row r="510" spans="1:13" ht="37.5" x14ac:dyDescent="0.3">
      <c r="A510" s="25" t="s">
        <v>989</v>
      </c>
      <c r="B510" s="12" t="s">
        <v>132</v>
      </c>
      <c r="C510" s="12" t="s">
        <v>314</v>
      </c>
      <c r="D510" s="12" t="s">
        <v>911</v>
      </c>
      <c r="E510" s="12" t="s">
        <v>41</v>
      </c>
      <c r="F510" s="26">
        <v>2404858.2000000002</v>
      </c>
      <c r="G510" s="34">
        <v>2404107.2200000002</v>
      </c>
      <c r="H510" s="24">
        <f t="shared" si="7"/>
        <v>99.96877237917812</v>
      </c>
      <c r="I510" s="1"/>
      <c r="J510" s="1"/>
    </row>
    <row r="511" spans="1:13" ht="93.75" x14ac:dyDescent="0.3">
      <c r="A511" s="25" t="s">
        <v>1133</v>
      </c>
      <c r="B511" s="12" t="s">
        <v>132</v>
      </c>
      <c r="C511" s="12" t="s">
        <v>314</v>
      </c>
      <c r="D511" s="12" t="s">
        <v>1069</v>
      </c>
      <c r="E511" s="12" t="s">
        <v>23</v>
      </c>
      <c r="F511" s="26">
        <v>237320.51</v>
      </c>
      <c r="G511" s="26">
        <v>237320.51</v>
      </c>
      <c r="H511" s="24">
        <f t="shared" si="7"/>
        <v>100</v>
      </c>
      <c r="I511" s="1"/>
      <c r="J511" s="1"/>
    </row>
    <row r="512" spans="1:13" ht="37.5" x14ac:dyDescent="0.3">
      <c r="A512" s="25" t="s">
        <v>298</v>
      </c>
      <c r="B512" s="12" t="s">
        <v>132</v>
      </c>
      <c r="C512" s="12" t="s">
        <v>314</v>
      </c>
      <c r="D512" s="12" t="s">
        <v>1069</v>
      </c>
      <c r="E512" s="12" t="s">
        <v>25</v>
      </c>
      <c r="F512" s="26">
        <v>237320.51</v>
      </c>
      <c r="G512" s="26">
        <v>237320.51</v>
      </c>
      <c r="H512" s="24">
        <f t="shared" si="7"/>
        <v>100</v>
      </c>
      <c r="I512" s="1"/>
      <c r="J512" s="1"/>
    </row>
    <row r="513" spans="1:10" ht="37.5" x14ac:dyDescent="0.3">
      <c r="A513" s="25" t="s">
        <v>377</v>
      </c>
      <c r="B513" s="12" t="s">
        <v>132</v>
      </c>
      <c r="C513" s="12" t="s">
        <v>314</v>
      </c>
      <c r="D513" s="12" t="s">
        <v>360</v>
      </c>
      <c r="E513" s="12" t="s">
        <v>29</v>
      </c>
      <c r="F513" s="26">
        <v>2218353</v>
      </c>
      <c r="G513" s="34">
        <v>1621233.59</v>
      </c>
      <c r="H513" s="24">
        <f t="shared" si="7"/>
        <v>73.082759596872094</v>
      </c>
      <c r="I513" s="1"/>
      <c r="J513" s="1"/>
    </row>
    <row r="514" spans="1:10" ht="15.75" customHeight="1" x14ac:dyDescent="0.3">
      <c r="A514" s="25" t="s">
        <v>1142</v>
      </c>
      <c r="B514" s="12" t="s">
        <v>132</v>
      </c>
      <c r="C514" s="12" t="s">
        <v>314</v>
      </c>
      <c r="D514" s="12" t="s">
        <v>904</v>
      </c>
      <c r="E514" s="12" t="s">
        <v>29</v>
      </c>
      <c r="F514" s="26">
        <v>164582</v>
      </c>
      <c r="G514" s="34">
        <v>137569.74</v>
      </c>
      <c r="H514" s="24">
        <f t="shared" si="7"/>
        <v>83.587354631733717</v>
      </c>
      <c r="I514" s="1"/>
      <c r="J514" s="1"/>
    </row>
    <row r="515" spans="1:10" ht="37.5" x14ac:dyDescent="0.3">
      <c r="A515" s="25" t="s">
        <v>299</v>
      </c>
      <c r="B515" s="12" t="s">
        <v>132</v>
      </c>
      <c r="C515" s="12" t="s">
        <v>314</v>
      </c>
      <c r="D515" s="12" t="s">
        <v>904</v>
      </c>
      <c r="E515" s="12" t="s">
        <v>31</v>
      </c>
      <c r="F515" s="26">
        <v>164582</v>
      </c>
      <c r="G515" s="34">
        <v>137569.74</v>
      </c>
      <c r="H515" s="24">
        <f t="shared" si="7"/>
        <v>83.587354631733717</v>
      </c>
      <c r="I515" s="1"/>
      <c r="J515" s="1"/>
    </row>
    <row r="516" spans="1:10" ht="15.75" customHeight="1" x14ac:dyDescent="0.3">
      <c r="A516" s="25" t="s">
        <v>1225</v>
      </c>
      <c r="B516" s="12" t="s">
        <v>132</v>
      </c>
      <c r="C516" s="12" t="s">
        <v>314</v>
      </c>
      <c r="D516" s="12" t="s">
        <v>906</v>
      </c>
      <c r="E516" s="12" t="s">
        <v>29</v>
      </c>
      <c r="F516" s="26">
        <v>1111000</v>
      </c>
      <c r="G516" s="34">
        <v>990010</v>
      </c>
      <c r="H516" s="24">
        <f t="shared" si="7"/>
        <v>89.109810981098121</v>
      </c>
      <c r="I516" s="1"/>
      <c r="J516" s="1"/>
    </row>
    <row r="517" spans="1:10" ht="37.5" x14ac:dyDescent="0.3">
      <c r="A517" s="25" t="s">
        <v>299</v>
      </c>
      <c r="B517" s="12" t="s">
        <v>132</v>
      </c>
      <c r="C517" s="12" t="s">
        <v>314</v>
      </c>
      <c r="D517" s="12" t="s">
        <v>906</v>
      </c>
      <c r="E517" s="12" t="s">
        <v>31</v>
      </c>
      <c r="F517" s="26">
        <v>1111000</v>
      </c>
      <c r="G517" s="34">
        <v>990010</v>
      </c>
      <c r="H517" s="24">
        <f t="shared" si="7"/>
        <v>89.109810981098121</v>
      </c>
      <c r="I517" s="1"/>
      <c r="J517" s="1"/>
    </row>
    <row r="518" spans="1:10" ht="37.5" x14ac:dyDescent="0.3">
      <c r="A518" s="25" t="s">
        <v>1140</v>
      </c>
      <c r="B518" s="12" t="s">
        <v>132</v>
      </c>
      <c r="C518" s="12" t="s">
        <v>314</v>
      </c>
      <c r="D518" s="12" t="s">
        <v>907</v>
      </c>
      <c r="E518" s="12" t="s">
        <v>29</v>
      </c>
      <c r="F518" s="26">
        <v>692600</v>
      </c>
      <c r="G518" s="34">
        <v>297000</v>
      </c>
      <c r="H518" s="24">
        <f t="shared" si="7"/>
        <v>42.881894311290786</v>
      </c>
      <c r="I518" s="1"/>
      <c r="J518" s="1"/>
    </row>
    <row r="519" spans="1:10" ht="37.5" x14ac:dyDescent="0.3">
      <c r="A519" s="25" t="s">
        <v>299</v>
      </c>
      <c r="B519" s="12" t="s">
        <v>132</v>
      </c>
      <c r="C519" s="12" t="s">
        <v>314</v>
      </c>
      <c r="D519" s="12" t="s">
        <v>907</v>
      </c>
      <c r="E519" s="12" t="s">
        <v>31</v>
      </c>
      <c r="F519" s="26">
        <v>692600</v>
      </c>
      <c r="G519" s="34">
        <v>297000</v>
      </c>
      <c r="H519" s="24">
        <f t="shared" si="7"/>
        <v>42.881894311290786</v>
      </c>
      <c r="I519" s="1"/>
      <c r="J519" s="1"/>
    </row>
    <row r="520" spans="1:10" ht="15.75" customHeight="1" x14ac:dyDescent="0.3">
      <c r="A520" s="25" t="s">
        <v>1142</v>
      </c>
      <c r="B520" s="12" t="s">
        <v>132</v>
      </c>
      <c r="C520" s="12" t="s">
        <v>314</v>
      </c>
      <c r="D520" s="12" t="s">
        <v>910</v>
      </c>
      <c r="E520" s="12" t="s">
        <v>29</v>
      </c>
      <c r="F520" s="26">
        <v>250171</v>
      </c>
      <c r="G520" s="34">
        <v>196653.85</v>
      </c>
      <c r="H520" s="24">
        <f t="shared" si="7"/>
        <v>78.60777228375791</v>
      </c>
      <c r="I520" s="1"/>
      <c r="J520" s="1"/>
    </row>
    <row r="521" spans="1:10" ht="37.5" x14ac:dyDescent="0.3">
      <c r="A521" s="25" t="s">
        <v>299</v>
      </c>
      <c r="B521" s="12" t="s">
        <v>132</v>
      </c>
      <c r="C521" s="12" t="s">
        <v>314</v>
      </c>
      <c r="D521" s="12" t="s">
        <v>910</v>
      </c>
      <c r="E521" s="12" t="s">
        <v>31</v>
      </c>
      <c r="F521" s="26">
        <v>250171</v>
      </c>
      <c r="G521" s="34">
        <v>196653.85</v>
      </c>
      <c r="H521" s="24">
        <f t="shared" si="7"/>
        <v>78.60777228375791</v>
      </c>
      <c r="I521" s="1"/>
      <c r="J521" s="1"/>
    </row>
    <row r="522" spans="1:10" ht="37.5" x14ac:dyDescent="0.3">
      <c r="A522" s="25" t="s">
        <v>387</v>
      </c>
      <c r="B522" s="12" t="s">
        <v>132</v>
      </c>
      <c r="C522" s="12" t="s">
        <v>314</v>
      </c>
      <c r="D522" s="12" t="s">
        <v>360</v>
      </c>
      <c r="E522" s="12" t="s">
        <v>69</v>
      </c>
      <c r="F522" s="26">
        <v>11293400</v>
      </c>
      <c r="G522" s="34">
        <v>11135400</v>
      </c>
      <c r="H522" s="24">
        <f t="shared" si="7"/>
        <v>98.600952768873853</v>
      </c>
      <c r="I522" s="1"/>
      <c r="J522" s="1"/>
    </row>
    <row r="523" spans="1:10" ht="18.75" x14ac:dyDescent="0.3">
      <c r="A523" s="25" t="s">
        <v>461</v>
      </c>
      <c r="B523" s="12" t="s">
        <v>132</v>
      </c>
      <c r="C523" s="12" t="s">
        <v>314</v>
      </c>
      <c r="D523" s="12" t="s">
        <v>908</v>
      </c>
      <c r="E523" s="12" t="s">
        <v>69</v>
      </c>
      <c r="F523" s="26">
        <v>1040000</v>
      </c>
      <c r="G523" s="34">
        <v>882000</v>
      </c>
      <c r="H523" s="24">
        <f t="shared" si="7"/>
        <v>84.807692307692307</v>
      </c>
      <c r="I523" s="1"/>
      <c r="J523" s="1"/>
    </row>
    <row r="524" spans="1:10" ht="18.75" x14ac:dyDescent="0.3">
      <c r="A524" s="25" t="s">
        <v>984</v>
      </c>
      <c r="B524" s="12" t="s">
        <v>132</v>
      </c>
      <c r="C524" s="12" t="s">
        <v>314</v>
      </c>
      <c r="D524" s="12" t="s">
        <v>908</v>
      </c>
      <c r="E524" s="12" t="s">
        <v>164</v>
      </c>
      <c r="F524" s="26">
        <v>1040000</v>
      </c>
      <c r="G524" s="34">
        <v>882000</v>
      </c>
      <c r="H524" s="24">
        <f t="shared" si="7"/>
        <v>84.807692307692307</v>
      </c>
      <c r="I524" s="1"/>
      <c r="J524" s="1"/>
    </row>
    <row r="525" spans="1:10" ht="150" x14ac:dyDescent="0.3">
      <c r="A525" s="25" t="s">
        <v>1141</v>
      </c>
      <c r="B525" s="12" t="s">
        <v>132</v>
      </c>
      <c r="C525" s="12" t="s">
        <v>314</v>
      </c>
      <c r="D525" s="12" t="s">
        <v>909</v>
      </c>
      <c r="E525" s="12" t="s">
        <v>69</v>
      </c>
      <c r="F525" s="26">
        <v>10253400</v>
      </c>
      <c r="G525" s="26">
        <v>10253400</v>
      </c>
      <c r="H525" s="24">
        <f t="shared" si="7"/>
        <v>100</v>
      </c>
      <c r="I525" s="1"/>
      <c r="J525" s="1"/>
    </row>
    <row r="526" spans="1:10" ht="37.5" x14ac:dyDescent="0.3">
      <c r="A526" s="25" t="s">
        <v>986</v>
      </c>
      <c r="B526" s="12" t="s">
        <v>132</v>
      </c>
      <c r="C526" s="12" t="s">
        <v>314</v>
      </c>
      <c r="D526" s="12" t="s">
        <v>909</v>
      </c>
      <c r="E526" s="12" t="s">
        <v>70</v>
      </c>
      <c r="F526" s="26">
        <v>10253400</v>
      </c>
      <c r="G526" s="26">
        <v>10253400</v>
      </c>
      <c r="H526" s="24">
        <f t="shared" si="7"/>
        <v>100</v>
      </c>
      <c r="I526" s="1"/>
      <c r="J526" s="1"/>
    </row>
    <row r="527" spans="1:10" ht="56.25" x14ac:dyDescent="0.3">
      <c r="A527" s="25" t="s">
        <v>395</v>
      </c>
      <c r="B527" s="12" t="s">
        <v>132</v>
      </c>
      <c r="C527" s="12" t="s">
        <v>314</v>
      </c>
      <c r="D527" s="12" t="s">
        <v>360</v>
      </c>
      <c r="E527" s="12" t="s">
        <v>57</v>
      </c>
      <c r="F527" s="26">
        <v>72270322.590000004</v>
      </c>
      <c r="G527" s="26">
        <v>70913676.090000004</v>
      </c>
      <c r="H527" s="24">
        <f t="shared" si="7"/>
        <v>98.1228165983201</v>
      </c>
      <c r="I527" s="1"/>
      <c r="J527" s="1"/>
    </row>
    <row r="528" spans="1:10" ht="37.5" x14ac:dyDescent="0.3">
      <c r="A528" s="25" t="s">
        <v>1226</v>
      </c>
      <c r="B528" s="12" t="s">
        <v>132</v>
      </c>
      <c r="C528" s="12" t="s">
        <v>314</v>
      </c>
      <c r="D528" s="12" t="s">
        <v>1099</v>
      </c>
      <c r="E528" s="12" t="s">
        <v>57</v>
      </c>
      <c r="F528" s="26">
        <v>61682509.920000002</v>
      </c>
      <c r="G528" s="26">
        <v>60325863.420000002</v>
      </c>
      <c r="H528" s="24">
        <f t="shared" si="7"/>
        <v>97.800597767893166</v>
      </c>
      <c r="I528" s="1"/>
      <c r="J528" s="1"/>
    </row>
    <row r="529" spans="1:10" ht="18.75" x14ac:dyDescent="0.3">
      <c r="A529" s="25" t="s">
        <v>312</v>
      </c>
      <c r="B529" s="12" t="s">
        <v>132</v>
      </c>
      <c r="C529" s="12" t="s">
        <v>314</v>
      </c>
      <c r="D529" s="12" t="s">
        <v>1099</v>
      </c>
      <c r="E529" s="12" t="s">
        <v>59</v>
      </c>
      <c r="F529" s="26">
        <v>61682509.920000002</v>
      </c>
      <c r="G529" s="26">
        <v>60325863.420000002</v>
      </c>
      <c r="H529" s="24">
        <f t="shared" si="7"/>
        <v>97.800597767893166</v>
      </c>
      <c r="I529" s="1"/>
      <c r="J529" s="1"/>
    </row>
    <row r="530" spans="1:10" ht="37.5" x14ac:dyDescent="0.3">
      <c r="A530" s="25" t="s">
        <v>1227</v>
      </c>
      <c r="B530" s="12" t="s">
        <v>132</v>
      </c>
      <c r="C530" s="12" t="s">
        <v>314</v>
      </c>
      <c r="D530" s="12" t="s">
        <v>905</v>
      </c>
      <c r="E530" s="12" t="s">
        <v>57</v>
      </c>
      <c r="F530" s="26">
        <v>8176676.6699999999</v>
      </c>
      <c r="G530" s="26">
        <v>8176676.6699999999</v>
      </c>
      <c r="H530" s="24">
        <f t="shared" si="7"/>
        <v>100</v>
      </c>
      <c r="I530" s="1"/>
      <c r="J530" s="1"/>
    </row>
    <row r="531" spans="1:10" ht="18.75" x14ac:dyDescent="0.3">
      <c r="A531" s="25" t="s">
        <v>312</v>
      </c>
      <c r="B531" s="12" t="s">
        <v>132</v>
      </c>
      <c r="C531" s="12" t="s">
        <v>314</v>
      </c>
      <c r="D531" s="12" t="s">
        <v>905</v>
      </c>
      <c r="E531" s="12" t="s">
        <v>59</v>
      </c>
      <c r="F531" s="26">
        <v>8176676.6699999999</v>
      </c>
      <c r="G531" s="26">
        <v>8176676.6699999999</v>
      </c>
      <c r="H531" s="24">
        <f t="shared" si="7"/>
        <v>100</v>
      </c>
      <c r="I531" s="1"/>
      <c r="J531" s="1"/>
    </row>
    <row r="532" spans="1:10" ht="37.5" x14ac:dyDescent="0.3">
      <c r="A532" s="25" t="s">
        <v>1228</v>
      </c>
      <c r="B532" s="12" t="s">
        <v>132</v>
      </c>
      <c r="C532" s="12" t="s">
        <v>314</v>
      </c>
      <c r="D532" s="12" t="s">
        <v>902</v>
      </c>
      <c r="E532" s="12" t="s">
        <v>57</v>
      </c>
      <c r="F532" s="26">
        <v>2411136</v>
      </c>
      <c r="G532" s="34">
        <v>2411136</v>
      </c>
      <c r="H532" s="24">
        <f t="shared" si="7"/>
        <v>100</v>
      </c>
      <c r="I532" s="1"/>
      <c r="J532" s="1"/>
    </row>
    <row r="533" spans="1:10" ht="18.75" x14ac:dyDescent="0.3">
      <c r="A533" s="25" t="s">
        <v>312</v>
      </c>
      <c r="B533" s="12" t="s">
        <v>132</v>
      </c>
      <c r="C533" s="12" t="s">
        <v>314</v>
      </c>
      <c r="D533" s="12" t="s">
        <v>902</v>
      </c>
      <c r="E533" s="12" t="s">
        <v>59</v>
      </c>
      <c r="F533" s="26">
        <v>2411136</v>
      </c>
      <c r="G533" s="34">
        <v>2411136</v>
      </c>
      <c r="H533" s="24">
        <f t="shared" si="7"/>
        <v>100</v>
      </c>
      <c r="I533" s="1"/>
      <c r="J533" s="1"/>
    </row>
    <row r="534" spans="1:10" ht="18.75" x14ac:dyDescent="0.3">
      <c r="A534" s="25" t="s">
        <v>380</v>
      </c>
      <c r="B534" s="12" t="s">
        <v>132</v>
      </c>
      <c r="C534" s="12" t="s">
        <v>314</v>
      </c>
      <c r="D534" s="12" t="s">
        <v>360</v>
      </c>
      <c r="E534" s="12" t="s">
        <v>33</v>
      </c>
      <c r="F534" s="26">
        <v>560</v>
      </c>
      <c r="G534" s="34">
        <v>558</v>
      </c>
      <c r="H534" s="24">
        <f t="shared" si="7"/>
        <v>99.642857142857139</v>
      </c>
      <c r="I534" s="1"/>
      <c r="J534" s="1"/>
    </row>
    <row r="535" spans="1:10" ht="56.25" x14ac:dyDescent="0.3">
      <c r="A535" s="25" t="s">
        <v>1142</v>
      </c>
      <c r="B535" s="12" t="s">
        <v>132</v>
      </c>
      <c r="C535" s="12" t="s">
        <v>314</v>
      </c>
      <c r="D535" s="12" t="s">
        <v>910</v>
      </c>
      <c r="E535" s="12" t="s">
        <v>33</v>
      </c>
      <c r="F535" s="26">
        <v>560</v>
      </c>
      <c r="G535" s="34">
        <v>558</v>
      </c>
      <c r="H535" s="24">
        <f t="shared" si="7"/>
        <v>99.642857142857139</v>
      </c>
      <c r="I535" s="1"/>
      <c r="J535" s="1"/>
    </row>
    <row r="536" spans="1:10" ht="18.75" x14ac:dyDescent="0.3">
      <c r="A536" s="25" t="s">
        <v>300</v>
      </c>
      <c r="B536" s="12" t="s">
        <v>132</v>
      </c>
      <c r="C536" s="12" t="s">
        <v>314</v>
      </c>
      <c r="D536" s="12" t="s">
        <v>910</v>
      </c>
      <c r="E536" s="12" t="s">
        <v>35</v>
      </c>
      <c r="F536" s="26">
        <v>560</v>
      </c>
      <c r="G536" s="34">
        <v>558</v>
      </c>
      <c r="H536" s="24">
        <f t="shared" si="7"/>
        <v>99.642857142857139</v>
      </c>
      <c r="I536" s="1"/>
      <c r="J536" s="1"/>
    </row>
    <row r="537" spans="1:10" ht="15.75" customHeight="1" x14ac:dyDescent="0.3">
      <c r="A537" s="25" t="s">
        <v>1018</v>
      </c>
      <c r="B537" s="12" t="s">
        <v>132</v>
      </c>
      <c r="C537" s="12" t="s">
        <v>319</v>
      </c>
      <c r="D537" s="12" t="s">
        <v>360</v>
      </c>
      <c r="E537" s="12" t="s">
        <v>317</v>
      </c>
      <c r="F537" s="26">
        <v>6132046</v>
      </c>
      <c r="G537" s="34">
        <v>5911833</v>
      </c>
      <c r="H537" s="24">
        <f t="shared" si="7"/>
        <v>96.408816894067655</v>
      </c>
      <c r="I537" s="1"/>
      <c r="J537" s="1"/>
    </row>
    <row r="538" spans="1:10" ht="18.75" x14ac:dyDescent="0.3">
      <c r="A538" s="25" t="s">
        <v>1022</v>
      </c>
      <c r="B538" s="12" t="s">
        <v>132</v>
      </c>
      <c r="C538" s="12" t="s">
        <v>357</v>
      </c>
      <c r="D538" s="12" t="s">
        <v>360</v>
      </c>
      <c r="E538" s="12" t="s">
        <v>317</v>
      </c>
      <c r="F538" s="26">
        <v>6132046</v>
      </c>
      <c r="G538" s="34">
        <v>5911833</v>
      </c>
      <c r="H538" s="24">
        <f t="shared" ref="H538:H555" si="8">G538/F538*100</f>
        <v>96.408816894067655</v>
      </c>
      <c r="I538" s="1"/>
      <c r="J538" s="1"/>
    </row>
    <row r="539" spans="1:10" ht="37.5" x14ac:dyDescent="0.3">
      <c r="A539" s="25" t="s">
        <v>387</v>
      </c>
      <c r="B539" s="12" t="s">
        <v>132</v>
      </c>
      <c r="C539" s="12" t="s">
        <v>357</v>
      </c>
      <c r="D539" s="12" t="s">
        <v>360</v>
      </c>
      <c r="E539" s="12" t="s">
        <v>69</v>
      </c>
      <c r="F539" s="26">
        <v>6132046</v>
      </c>
      <c r="G539" s="34">
        <v>5911833</v>
      </c>
      <c r="H539" s="24">
        <f t="shared" si="8"/>
        <v>96.408816894067655</v>
      </c>
      <c r="I539" s="1"/>
      <c r="J539" s="1"/>
    </row>
    <row r="540" spans="1:10" ht="75" x14ac:dyDescent="0.3">
      <c r="A540" s="25" t="s">
        <v>1229</v>
      </c>
      <c r="B540" s="12" t="s">
        <v>132</v>
      </c>
      <c r="C540" s="12" t="s">
        <v>357</v>
      </c>
      <c r="D540" s="12" t="s">
        <v>920</v>
      </c>
      <c r="E540" s="12" t="s">
        <v>69</v>
      </c>
      <c r="F540" s="26">
        <v>6132046</v>
      </c>
      <c r="G540" s="34">
        <v>5911833</v>
      </c>
      <c r="H540" s="24">
        <f t="shared" si="8"/>
        <v>96.408816894067655</v>
      </c>
      <c r="I540" s="1"/>
      <c r="J540" s="1"/>
    </row>
    <row r="541" spans="1:10" ht="37.5" x14ac:dyDescent="0.3">
      <c r="A541" s="25" t="s">
        <v>986</v>
      </c>
      <c r="B541" s="12" t="s">
        <v>132</v>
      </c>
      <c r="C541" s="12" t="s">
        <v>357</v>
      </c>
      <c r="D541" s="12" t="s">
        <v>920</v>
      </c>
      <c r="E541" s="12" t="s">
        <v>70</v>
      </c>
      <c r="F541" s="26">
        <v>6132046</v>
      </c>
      <c r="G541" s="34">
        <v>5911833</v>
      </c>
      <c r="H541" s="24">
        <f t="shared" si="8"/>
        <v>96.408816894067655</v>
      </c>
      <c r="I541" s="1"/>
      <c r="J541" s="1"/>
    </row>
    <row r="542" spans="1:10" ht="18.75" x14ac:dyDescent="0.3">
      <c r="A542" s="25" t="s">
        <v>991</v>
      </c>
      <c r="B542" s="12" t="s">
        <v>132</v>
      </c>
      <c r="C542" s="12" t="s">
        <v>321</v>
      </c>
      <c r="D542" s="12" t="s">
        <v>360</v>
      </c>
      <c r="E542" s="12" t="s">
        <v>317</v>
      </c>
      <c r="F542" s="26">
        <v>7795442.6900000004</v>
      </c>
      <c r="G542" s="34">
        <v>7773404.75</v>
      </c>
      <c r="H542" s="24">
        <f t="shared" si="8"/>
        <v>99.71729713274307</v>
      </c>
      <c r="I542" s="1"/>
      <c r="J542" s="1"/>
    </row>
    <row r="543" spans="1:10" ht="18.75" x14ac:dyDescent="0.3">
      <c r="A543" s="25" t="s">
        <v>992</v>
      </c>
      <c r="B543" s="12" t="s">
        <v>132</v>
      </c>
      <c r="C543" s="12" t="s">
        <v>322</v>
      </c>
      <c r="D543" s="12" t="s">
        <v>360</v>
      </c>
      <c r="E543" s="12" t="s">
        <v>317</v>
      </c>
      <c r="F543" s="26">
        <v>998769.01</v>
      </c>
      <c r="G543" s="34">
        <v>997243.99</v>
      </c>
      <c r="H543" s="24">
        <f t="shared" si="8"/>
        <v>99.847310040186372</v>
      </c>
      <c r="I543" s="1"/>
      <c r="J543" s="1"/>
    </row>
    <row r="544" spans="1:10" ht="56.25" x14ac:dyDescent="0.3">
      <c r="A544" s="25" t="s">
        <v>395</v>
      </c>
      <c r="B544" s="12" t="s">
        <v>132</v>
      </c>
      <c r="C544" s="12" t="s">
        <v>322</v>
      </c>
      <c r="D544" s="12" t="s">
        <v>360</v>
      </c>
      <c r="E544" s="12" t="s">
        <v>57</v>
      </c>
      <c r="F544" s="26">
        <v>998769.01</v>
      </c>
      <c r="G544" s="34">
        <v>997243.99</v>
      </c>
      <c r="H544" s="24">
        <f t="shared" si="8"/>
        <v>99.847310040186372</v>
      </c>
      <c r="I544" s="1"/>
      <c r="J544" s="1"/>
    </row>
    <row r="545" spans="1:10" ht="56.25" x14ac:dyDescent="0.3">
      <c r="A545" s="25" t="s">
        <v>1224</v>
      </c>
      <c r="B545" s="12" t="s">
        <v>132</v>
      </c>
      <c r="C545" s="12" t="s">
        <v>322</v>
      </c>
      <c r="D545" s="12" t="s">
        <v>899</v>
      </c>
      <c r="E545" s="12" t="s">
        <v>57</v>
      </c>
      <c r="F545" s="26">
        <v>808080</v>
      </c>
      <c r="G545" s="34">
        <v>806554.98</v>
      </c>
      <c r="H545" s="24">
        <f t="shared" si="8"/>
        <v>99.81127858627859</v>
      </c>
      <c r="I545" s="1"/>
      <c r="J545" s="1"/>
    </row>
    <row r="546" spans="1:10" ht="18.75" x14ac:dyDescent="0.3">
      <c r="A546" s="25" t="s">
        <v>312</v>
      </c>
      <c r="B546" s="12" t="s">
        <v>132</v>
      </c>
      <c r="C546" s="12" t="s">
        <v>322</v>
      </c>
      <c r="D546" s="12" t="s">
        <v>899</v>
      </c>
      <c r="E546" s="12" t="s">
        <v>59</v>
      </c>
      <c r="F546" s="26">
        <v>808080</v>
      </c>
      <c r="G546" s="34">
        <v>806554.98</v>
      </c>
      <c r="H546" s="24">
        <f t="shared" si="8"/>
        <v>99.81127858627859</v>
      </c>
      <c r="I546" s="1"/>
      <c r="J546" s="1"/>
    </row>
    <row r="547" spans="1:10" ht="56.25" x14ac:dyDescent="0.3">
      <c r="A547" s="25" t="s">
        <v>1152</v>
      </c>
      <c r="B547" s="12" t="s">
        <v>132</v>
      </c>
      <c r="C547" s="12" t="s">
        <v>322</v>
      </c>
      <c r="D547" s="12" t="s">
        <v>900</v>
      </c>
      <c r="E547" s="12" t="s">
        <v>57</v>
      </c>
      <c r="F547" s="26">
        <v>190689.01</v>
      </c>
      <c r="G547" s="34">
        <v>190689.01</v>
      </c>
      <c r="H547" s="24">
        <f t="shared" si="8"/>
        <v>100</v>
      </c>
      <c r="I547" s="1"/>
      <c r="J547" s="1"/>
    </row>
    <row r="548" spans="1:10" ht="18.75" x14ac:dyDescent="0.3">
      <c r="A548" s="25" t="s">
        <v>312</v>
      </c>
      <c r="B548" s="12" t="s">
        <v>132</v>
      </c>
      <c r="C548" s="12" t="s">
        <v>322</v>
      </c>
      <c r="D548" s="12" t="s">
        <v>900</v>
      </c>
      <c r="E548" s="12" t="s">
        <v>59</v>
      </c>
      <c r="F548" s="26">
        <v>190689.01</v>
      </c>
      <c r="G548" s="34">
        <v>190689.01</v>
      </c>
      <c r="H548" s="24">
        <f t="shared" si="8"/>
        <v>100</v>
      </c>
      <c r="I548" s="1"/>
      <c r="J548" s="1"/>
    </row>
    <row r="549" spans="1:10" ht="18.75" x14ac:dyDescent="0.3">
      <c r="A549" s="25" t="s">
        <v>1154</v>
      </c>
      <c r="B549" s="12" t="s">
        <v>132</v>
      </c>
      <c r="C549" s="12" t="s">
        <v>1123</v>
      </c>
      <c r="D549" s="12" t="s">
        <v>360</v>
      </c>
      <c r="E549" s="12" t="s">
        <v>317</v>
      </c>
      <c r="F549" s="26">
        <v>6796673.6799999997</v>
      </c>
      <c r="G549" s="34">
        <v>6776160.7599999998</v>
      </c>
      <c r="H549" s="24">
        <f t="shared" si="8"/>
        <v>99.698191777834481</v>
      </c>
      <c r="I549" s="1"/>
      <c r="J549" s="1"/>
    </row>
    <row r="550" spans="1:10" ht="56.25" x14ac:dyDescent="0.3">
      <c r="A550" s="25" t="s">
        <v>395</v>
      </c>
      <c r="B550" s="12" t="s">
        <v>132</v>
      </c>
      <c r="C550" s="12" t="s">
        <v>1123</v>
      </c>
      <c r="D550" s="12" t="s">
        <v>360</v>
      </c>
      <c r="E550" s="12" t="s">
        <v>57</v>
      </c>
      <c r="F550" s="26">
        <v>6796673.6799999997</v>
      </c>
      <c r="G550" s="34">
        <v>6776160.7599999998</v>
      </c>
      <c r="H550" s="24">
        <f t="shared" si="8"/>
        <v>99.698191777834481</v>
      </c>
      <c r="I550" s="1"/>
      <c r="J550" s="1"/>
    </row>
    <row r="551" spans="1:10" ht="18.75" x14ac:dyDescent="0.3">
      <c r="A551" s="25" t="s">
        <v>1139</v>
      </c>
      <c r="B551" s="12" t="s">
        <v>132</v>
      </c>
      <c r="C551" s="12" t="s">
        <v>1123</v>
      </c>
      <c r="D551" s="12" t="s">
        <v>898</v>
      </c>
      <c r="E551" s="12" t="s">
        <v>57</v>
      </c>
      <c r="F551" s="26">
        <v>6760217.6399999997</v>
      </c>
      <c r="G551" s="34">
        <v>6739704.7199999997</v>
      </c>
      <c r="H551" s="24">
        <f t="shared" si="8"/>
        <v>99.696564207065975</v>
      </c>
      <c r="I551" s="1"/>
      <c r="J551" s="1"/>
    </row>
    <row r="552" spans="1:10" ht="18.75" x14ac:dyDescent="0.3">
      <c r="A552" s="25" t="s">
        <v>312</v>
      </c>
      <c r="B552" s="12" t="s">
        <v>132</v>
      </c>
      <c r="C552" s="12" t="s">
        <v>1123</v>
      </c>
      <c r="D552" s="12" t="s">
        <v>898</v>
      </c>
      <c r="E552" s="12" t="s">
        <v>59</v>
      </c>
      <c r="F552" s="26">
        <v>6760217.6399999997</v>
      </c>
      <c r="G552" s="34">
        <v>6739704.7199999997</v>
      </c>
      <c r="H552" s="24">
        <f t="shared" si="8"/>
        <v>99.696564207065975</v>
      </c>
      <c r="I552" s="1"/>
      <c r="J552" s="1"/>
    </row>
    <row r="553" spans="1:10" ht="93.75" x14ac:dyDescent="0.3">
      <c r="A553" s="25" t="s">
        <v>1155</v>
      </c>
      <c r="B553" s="12" t="s">
        <v>132</v>
      </c>
      <c r="C553" s="12" t="s">
        <v>1123</v>
      </c>
      <c r="D553" s="12" t="s">
        <v>1125</v>
      </c>
      <c r="E553" s="12" t="s">
        <v>57</v>
      </c>
      <c r="F553" s="26">
        <v>36456.04</v>
      </c>
      <c r="G553" s="34">
        <v>36456.04</v>
      </c>
      <c r="H553" s="24">
        <f t="shared" si="8"/>
        <v>100</v>
      </c>
      <c r="I553" s="1"/>
      <c r="J553" s="1"/>
    </row>
    <row r="554" spans="1:10" ht="18.75" x14ac:dyDescent="0.3">
      <c r="A554" s="25" t="s">
        <v>312</v>
      </c>
      <c r="B554" s="12" t="s">
        <v>132</v>
      </c>
      <c r="C554" s="12" t="s">
        <v>1123</v>
      </c>
      <c r="D554" s="12" t="s">
        <v>1125</v>
      </c>
      <c r="E554" s="12" t="s">
        <v>59</v>
      </c>
      <c r="F554" s="26">
        <v>36456.04</v>
      </c>
      <c r="G554" s="34">
        <v>36456.04</v>
      </c>
      <c r="H554" s="24">
        <f t="shared" si="8"/>
        <v>100</v>
      </c>
      <c r="I554" s="1"/>
      <c r="J554" s="1"/>
    </row>
    <row r="555" spans="1:10" ht="18.75" x14ac:dyDescent="0.3">
      <c r="A555" s="21" t="s">
        <v>361</v>
      </c>
      <c r="B555" s="22"/>
      <c r="C555" s="22"/>
      <c r="D555" s="22"/>
      <c r="E555" s="22"/>
      <c r="F555" s="23">
        <v>2053573019.8599999</v>
      </c>
      <c r="G555" s="216">
        <v>1991268114.6400001</v>
      </c>
      <c r="H555" s="27">
        <f t="shared" si="8"/>
        <v>96.966024357670648</v>
      </c>
      <c r="I555" s="1"/>
      <c r="J555" s="1"/>
    </row>
    <row r="556" spans="1:10" ht="18.75" x14ac:dyDescent="0.3">
      <c r="A556" s="39"/>
      <c r="B556" s="39"/>
      <c r="C556" s="39"/>
      <c r="D556" s="39"/>
      <c r="E556" s="39"/>
      <c r="F556" s="40"/>
      <c r="G556" s="40"/>
      <c r="H556" s="41"/>
      <c r="I556" s="1"/>
      <c r="J556" s="1"/>
    </row>
    <row r="557" spans="1:10" ht="18.75" x14ac:dyDescent="0.3">
      <c r="A557" s="39"/>
      <c r="B557" s="17"/>
      <c r="C557" s="17"/>
      <c r="D557" s="17"/>
      <c r="E557" s="1"/>
      <c r="F557" s="18"/>
      <c r="G557" s="29"/>
      <c r="H557" s="1"/>
      <c r="I557" s="1"/>
      <c r="J557" s="1"/>
    </row>
    <row r="558" spans="1:10" ht="18.75" x14ac:dyDescent="0.3">
      <c r="A558" s="17" t="s">
        <v>362</v>
      </c>
      <c r="B558" s="17"/>
      <c r="C558" s="17"/>
      <c r="D558" s="17"/>
      <c r="E558" s="17"/>
      <c r="F558" s="1"/>
      <c r="G558" s="42"/>
      <c r="H558" s="30"/>
      <c r="I558" s="1"/>
      <c r="J558" s="1"/>
    </row>
    <row r="559" spans="1:10" ht="18.75" x14ac:dyDescent="0.3">
      <c r="A559" s="17" t="s">
        <v>363</v>
      </c>
      <c r="B559" s="1"/>
      <c r="C559" s="1"/>
      <c r="D559" s="1"/>
      <c r="E559" s="1"/>
      <c r="F559" s="1"/>
      <c r="G559" s="1" t="s">
        <v>364</v>
      </c>
      <c r="H559" s="1"/>
      <c r="I559" s="1"/>
      <c r="J559" s="1"/>
    </row>
    <row r="560" spans="1:10" ht="18.75" x14ac:dyDescent="0.3">
      <c r="A560" s="2"/>
      <c r="B560" s="1"/>
      <c r="C560" s="1"/>
      <c r="D560" s="1"/>
      <c r="E560" s="1"/>
      <c r="F560" s="1"/>
      <c r="G560" s="1"/>
      <c r="H560" s="1"/>
      <c r="I560" s="1"/>
      <c r="J560" s="1"/>
    </row>
    <row r="561" spans="1:10" ht="18.75" x14ac:dyDescent="0.3">
      <c r="A561" s="2"/>
      <c r="B561" s="1"/>
      <c r="C561" s="1"/>
      <c r="D561" s="1"/>
      <c r="E561" s="1"/>
      <c r="F561" s="1"/>
      <c r="G561" s="1"/>
      <c r="H561" s="1"/>
      <c r="I561" s="1"/>
      <c r="J561" s="1"/>
    </row>
  </sheetData>
  <autoFilter ref="A9:E567"/>
  <mergeCells count="17">
    <mergeCell ref="I9:I10"/>
    <mergeCell ref="J9:J10"/>
    <mergeCell ref="A8:J8"/>
    <mergeCell ref="A9:A10"/>
    <mergeCell ref="B9:B10"/>
    <mergeCell ref="C9:C10"/>
    <mergeCell ref="D9:D10"/>
    <mergeCell ref="E9:E10"/>
    <mergeCell ref="F9:F10"/>
    <mergeCell ref="G9:G10"/>
    <mergeCell ref="H9:H10"/>
    <mergeCell ref="A7:I7"/>
    <mergeCell ref="F1:H1"/>
    <mergeCell ref="F2:H2"/>
    <mergeCell ref="F3:H3"/>
    <mergeCell ref="F4:H4"/>
    <mergeCell ref="A6:I6"/>
  </mergeCells>
  <pageMargins left="0.39370078740157483" right="0.39370078740157483" top="0.35433070866141736" bottom="0.31496062992125984" header="0.15748031496062992" footer="0.15748031496062992"/>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7"/>
  <sheetViews>
    <sheetView tabSelected="1" view="pageBreakPreview" zoomScaleNormal="100" zoomScaleSheetLayoutView="100" workbookViewId="0">
      <selection activeCell="M8" sqref="M8"/>
    </sheetView>
  </sheetViews>
  <sheetFormatPr defaultRowHeight="15" x14ac:dyDescent="0.25"/>
  <cols>
    <col min="1" max="1" width="71.5703125" style="16" customWidth="1"/>
    <col min="2" max="2" width="6.7109375" style="16" customWidth="1"/>
    <col min="3" max="3" width="8.5703125" style="16" customWidth="1"/>
    <col min="4" max="4" width="5.42578125" style="16" customWidth="1"/>
    <col min="5" max="5" width="6.7109375" style="16" customWidth="1"/>
    <col min="6" max="6" width="12.28515625" style="16" customWidth="1"/>
    <col min="7" max="7" width="10.42578125" style="16" customWidth="1"/>
    <col min="8" max="8" width="23.5703125" style="16" customWidth="1"/>
    <col min="9" max="9" width="26.140625" style="16" customWidth="1"/>
    <col min="10" max="10" width="19.42578125" style="16" customWidth="1"/>
    <col min="11" max="12" width="15" style="16" bestFit="1" customWidth="1"/>
    <col min="13" max="13" width="13.7109375" style="16" customWidth="1"/>
    <col min="14" max="14" width="12.42578125" style="16" bestFit="1" customWidth="1"/>
    <col min="15" max="255" width="9.140625" style="16"/>
    <col min="256" max="256" width="67.140625" style="16" customWidth="1"/>
    <col min="257" max="257" width="6.7109375" style="16" customWidth="1"/>
    <col min="258" max="258" width="8.5703125" style="16" customWidth="1"/>
    <col min="259" max="259" width="5.42578125" style="16" customWidth="1"/>
    <col min="260" max="260" width="6.7109375" style="16" customWidth="1"/>
    <col min="261" max="261" width="12.28515625" style="16" customWidth="1"/>
    <col min="262" max="262" width="10.42578125" style="16" customWidth="1"/>
    <col min="263" max="263" width="21.85546875" style="16" customWidth="1"/>
    <col min="264" max="264" width="22.5703125" style="16" customWidth="1"/>
    <col min="265" max="265" width="23.5703125" style="16" customWidth="1"/>
    <col min="266" max="266" width="16.5703125" style="16" customWidth="1"/>
    <col min="267" max="267" width="9.140625" style="16"/>
    <col min="268" max="268" width="15" style="16" bestFit="1" customWidth="1"/>
    <col min="269" max="269" width="13.7109375" style="16" customWidth="1"/>
    <col min="270" max="270" width="12.42578125" style="16" bestFit="1" customWidth="1"/>
    <col min="271" max="511" width="9.140625" style="16"/>
    <col min="512" max="512" width="67.140625" style="16" customWidth="1"/>
    <col min="513" max="513" width="6.7109375" style="16" customWidth="1"/>
    <col min="514" max="514" width="8.5703125" style="16" customWidth="1"/>
    <col min="515" max="515" width="5.42578125" style="16" customWidth="1"/>
    <col min="516" max="516" width="6.7109375" style="16" customWidth="1"/>
    <col min="517" max="517" width="12.28515625" style="16" customWidth="1"/>
    <col min="518" max="518" width="10.42578125" style="16" customWidth="1"/>
    <col min="519" max="519" width="21.85546875" style="16" customWidth="1"/>
    <col min="520" max="520" width="22.5703125" style="16" customWidth="1"/>
    <col min="521" max="521" width="23.5703125" style="16" customWidth="1"/>
    <col min="522" max="522" width="16.5703125" style="16" customWidth="1"/>
    <col min="523" max="523" width="9.140625" style="16"/>
    <col min="524" max="524" width="15" style="16" bestFit="1" customWidth="1"/>
    <col min="525" max="525" width="13.7109375" style="16" customWidth="1"/>
    <col min="526" max="526" width="12.42578125" style="16" bestFit="1" customWidth="1"/>
    <col min="527" max="767" width="9.140625" style="16"/>
    <col min="768" max="768" width="67.140625" style="16" customWidth="1"/>
    <col min="769" max="769" width="6.7109375" style="16" customWidth="1"/>
    <col min="770" max="770" width="8.5703125" style="16" customWidth="1"/>
    <col min="771" max="771" width="5.42578125" style="16" customWidth="1"/>
    <col min="772" max="772" width="6.7109375" style="16" customWidth="1"/>
    <col min="773" max="773" width="12.28515625" style="16" customWidth="1"/>
    <col min="774" max="774" width="10.42578125" style="16" customWidth="1"/>
    <col min="775" max="775" width="21.85546875" style="16" customWidth="1"/>
    <col min="776" max="776" width="22.5703125" style="16" customWidth="1"/>
    <col min="777" max="777" width="23.5703125" style="16" customWidth="1"/>
    <col min="778" max="778" width="16.5703125" style="16" customWidth="1"/>
    <col min="779" max="779" width="9.140625" style="16"/>
    <col min="780" max="780" width="15" style="16" bestFit="1" customWidth="1"/>
    <col min="781" max="781" width="13.7109375" style="16" customWidth="1"/>
    <col min="782" max="782" width="12.42578125" style="16" bestFit="1" customWidth="1"/>
    <col min="783" max="1023" width="9.140625" style="16"/>
    <col min="1024" max="1024" width="67.140625" style="16" customWidth="1"/>
    <col min="1025" max="1025" width="6.7109375" style="16" customWidth="1"/>
    <col min="1026" max="1026" width="8.5703125" style="16" customWidth="1"/>
    <col min="1027" max="1027" width="5.42578125" style="16" customWidth="1"/>
    <col min="1028" max="1028" width="6.7109375" style="16" customWidth="1"/>
    <col min="1029" max="1029" width="12.28515625" style="16" customWidth="1"/>
    <col min="1030" max="1030" width="10.42578125" style="16" customWidth="1"/>
    <col min="1031" max="1031" width="21.85546875" style="16" customWidth="1"/>
    <col min="1032" max="1032" width="22.5703125" style="16" customWidth="1"/>
    <col min="1033" max="1033" width="23.5703125" style="16" customWidth="1"/>
    <col min="1034" max="1034" width="16.5703125" style="16" customWidth="1"/>
    <col min="1035" max="1035" width="9.140625" style="16"/>
    <col min="1036" max="1036" width="15" style="16" bestFit="1" customWidth="1"/>
    <col min="1037" max="1037" width="13.7109375" style="16" customWidth="1"/>
    <col min="1038" max="1038" width="12.42578125" style="16" bestFit="1" customWidth="1"/>
    <col min="1039" max="1279" width="9.140625" style="16"/>
    <col min="1280" max="1280" width="67.140625" style="16" customWidth="1"/>
    <col min="1281" max="1281" width="6.7109375" style="16" customWidth="1"/>
    <col min="1282" max="1282" width="8.5703125" style="16" customWidth="1"/>
    <col min="1283" max="1283" width="5.42578125" style="16" customWidth="1"/>
    <col min="1284" max="1284" width="6.7109375" style="16" customWidth="1"/>
    <col min="1285" max="1285" width="12.28515625" style="16" customWidth="1"/>
    <col min="1286" max="1286" width="10.42578125" style="16" customWidth="1"/>
    <col min="1287" max="1287" width="21.85546875" style="16" customWidth="1"/>
    <col min="1288" max="1288" width="22.5703125" style="16" customWidth="1"/>
    <col min="1289" max="1289" width="23.5703125" style="16" customWidth="1"/>
    <col min="1290" max="1290" width="16.5703125" style="16" customWidth="1"/>
    <col min="1291" max="1291" width="9.140625" style="16"/>
    <col min="1292" max="1292" width="15" style="16" bestFit="1" customWidth="1"/>
    <col min="1293" max="1293" width="13.7109375" style="16" customWidth="1"/>
    <col min="1294" max="1294" width="12.42578125" style="16" bestFit="1" customWidth="1"/>
    <col min="1295" max="1535" width="9.140625" style="16"/>
    <col min="1536" max="1536" width="67.140625" style="16" customWidth="1"/>
    <col min="1537" max="1537" width="6.7109375" style="16" customWidth="1"/>
    <col min="1538" max="1538" width="8.5703125" style="16" customWidth="1"/>
    <col min="1539" max="1539" width="5.42578125" style="16" customWidth="1"/>
    <col min="1540" max="1540" width="6.7109375" style="16" customWidth="1"/>
    <col min="1541" max="1541" width="12.28515625" style="16" customWidth="1"/>
    <col min="1542" max="1542" width="10.42578125" style="16" customWidth="1"/>
    <col min="1543" max="1543" width="21.85546875" style="16" customWidth="1"/>
    <col min="1544" max="1544" width="22.5703125" style="16" customWidth="1"/>
    <col min="1545" max="1545" width="23.5703125" style="16" customWidth="1"/>
    <col min="1546" max="1546" width="16.5703125" style="16" customWidth="1"/>
    <col min="1547" max="1547" width="9.140625" style="16"/>
    <col min="1548" max="1548" width="15" style="16" bestFit="1" customWidth="1"/>
    <col min="1549" max="1549" width="13.7109375" style="16" customWidth="1"/>
    <col min="1550" max="1550" width="12.42578125" style="16" bestFit="1" customWidth="1"/>
    <col min="1551" max="1791" width="9.140625" style="16"/>
    <col min="1792" max="1792" width="67.140625" style="16" customWidth="1"/>
    <col min="1793" max="1793" width="6.7109375" style="16" customWidth="1"/>
    <col min="1794" max="1794" width="8.5703125" style="16" customWidth="1"/>
    <col min="1795" max="1795" width="5.42578125" style="16" customWidth="1"/>
    <col min="1796" max="1796" width="6.7109375" style="16" customWidth="1"/>
    <col min="1797" max="1797" width="12.28515625" style="16" customWidth="1"/>
    <col min="1798" max="1798" width="10.42578125" style="16" customWidth="1"/>
    <col min="1799" max="1799" width="21.85546875" style="16" customWidth="1"/>
    <col min="1800" max="1800" width="22.5703125" style="16" customWidth="1"/>
    <col min="1801" max="1801" width="23.5703125" style="16" customWidth="1"/>
    <col min="1802" max="1802" width="16.5703125" style="16" customWidth="1"/>
    <col min="1803" max="1803" width="9.140625" style="16"/>
    <col min="1804" max="1804" width="15" style="16" bestFit="1" customWidth="1"/>
    <col min="1805" max="1805" width="13.7109375" style="16" customWidth="1"/>
    <col min="1806" max="1806" width="12.42578125" style="16" bestFit="1" customWidth="1"/>
    <col min="1807" max="2047" width="9.140625" style="16"/>
    <col min="2048" max="2048" width="67.140625" style="16" customWidth="1"/>
    <col min="2049" max="2049" width="6.7109375" style="16" customWidth="1"/>
    <col min="2050" max="2050" width="8.5703125" style="16" customWidth="1"/>
    <col min="2051" max="2051" width="5.42578125" style="16" customWidth="1"/>
    <col min="2052" max="2052" width="6.7109375" style="16" customWidth="1"/>
    <col min="2053" max="2053" width="12.28515625" style="16" customWidth="1"/>
    <col min="2054" max="2054" width="10.42578125" style="16" customWidth="1"/>
    <col min="2055" max="2055" width="21.85546875" style="16" customWidth="1"/>
    <col min="2056" max="2056" width="22.5703125" style="16" customWidth="1"/>
    <col min="2057" max="2057" width="23.5703125" style="16" customWidth="1"/>
    <col min="2058" max="2058" width="16.5703125" style="16" customWidth="1"/>
    <col min="2059" max="2059" width="9.140625" style="16"/>
    <col min="2060" max="2060" width="15" style="16" bestFit="1" customWidth="1"/>
    <col min="2061" max="2061" width="13.7109375" style="16" customWidth="1"/>
    <col min="2062" max="2062" width="12.42578125" style="16" bestFit="1" customWidth="1"/>
    <col min="2063" max="2303" width="9.140625" style="16"/>
    <col min="2304" max="2304" width="67.140625" style="16" customWidth="1"/>
    <col min="2305" max="2305" width="6.7109375" style="16" customWidth="1"/>
    <col min="2306" max="2306" width="8.5703125" style="16" customWidth="1"/>
    <col min="2307" max="2307" width="5.42578125" style="16" customWidth="1"/>
    <col min="2308" max="2308" width="6.7109375" style="16" customWidth="1"/>
    <col min="2309" max="2309" width="12.28515625" style="16" customWidth="1"/>
    <col min="2310" max="2310" width="10.42578125" style="16" customWidth="1"/>
    <col min="2311" max="2311" width="21.85546875" style="16" customWidth="1"/>
    <col min="2312" max="2312" width="22.5703125" style="16" customWidth="1"/>
    <col min="2313" max="2313" width="23.5703125" style="16" customWidth="1"/>
    <col min="2314" max="2314" width="16.5703125" style="16" customWidth="1"/>
    <col min="2315" max="2315" width="9.140625" style="16"/>
    <col min="2316" max="2316" width="15" style="16" bestFit="1" customWidth="1"/>
    <col min="2317" max="2317" width="13.7109375" style="16" customWidth="1"/>
    <col min="2318" max="2318" width="12.42578125" style="16" bestFit="1" customWidth="1"/>
    <col min="2319" max="2559" width="9.140625" style="16"/>
    <col min="2560" max="2560" width="67.140625" style="16" customWidth="1"/>
    <col min="2561" max="2561" width="6.7109375" style="16" customWidth="1"/>
    <col min="2562" max="2562" width="8.5703125" style="16" customWidth="1"/>
    <col min="2563" max="2563" width="5.42578125" style="16" customWidth="1"/>
    <col min="2564" max="2564" width="6.7109375" style="16" customWidth="1"/>
    <col min="2565" max="2565" width="12.28515625" style="16" customWidth="1"/>
    <col min="2566" max="2566" width="10.42578125" style="16" customWidth="1"/>
    <col min="2567" max="2567" width="21.85546875" style="16" customWidth="1"/>
    <col min="2568" max="2568" width="22.5703125" style="16" customWidth="1"/>
    <col min="2569" max="2569" width="23.5703125" style="16" customWidth="1"/>
    <col min="2570" max="2570" width="16.5703125" style="16" customWidth="1"/>
    <col min="2571" max="2571" width="9.140625" style="16"/>
    <col min="2572" max="2572" width="15" style="16" bestFit="1" customWidth="1"/>
    <col min="2573" max="2573" width="13.7109375" style="16" customWidth="1"/>
    <col min="2574" max="2574" width="12.42578125" style="16" bestFit="1" customWidth="1"/>
    <col min="2575" max="2815" width="9.140625" style="16"/>
    <col min="2816" max="2816" width="67.140625" style="16" customWidth="1"/>
    <col min="2817" max="2817" width="6.7109375" style="16" customWidth="1"/>
    <col min="2818" max="2818" width="8.5703125" style="16" customWidth="1"/>
    <col min="2819" max="2819" width="5.42578125" style="16" customWidth="1"/>
    <col min="2820" max="2820" width="6.7109375" style="16" customWidth="1"/>
    <col min="2821" max="2821" width="12.28515625" style="16" customWidth="1"/>
    <col min="2822" max="2822" width="10.42578125" style="16" customWidth="1"/>
    <col min="2823" max="2823" width="21.85546875" style="16" customWidth="1"/>
    <col min="2824" max="2824" width="22.5703125" style="16" customWidth="1"/>
    <col min="2825" max="2825" width="23.5703125" style="16" customWidth="1"/>
    <col min="2826" max="2826" width="16.5703125" style="16" customWidth="1"/>
    <col min="2827" max="2827" width="9.140625" style="16"/>
    <col min="2828" max="2828" width="15" style="16" bestFit="1" customWidth="1"/>
    <col min="2829" max="2829" width="13.7109375" style="16" customWidth="1"/>
    <col min="2830" max="2830" width="12.42578125" style="16" bestFit="1" customWidth="1"/>
    <col min="2831" max="3071" width="9.140625" style="16"/>
    <col min="3072" max="3072" width="67.140625" style="16" customWidth="1"/>
    <col min="3073" max="3073" width="6.7109375" style="16" customWidth="1"/>
    <col min="3074" max="3074" width="8.5703125" style="16" customWidth="1"/>
    <col min="3075" max="3075" width="5.42578125" style="16" customWidth="1"/>
    <col min="3076" max="3076" width="6.7109375" style="16" customWidth="1"/>
    <col min="3077" max="3077" width="12.28515625" style="16" customWidth="1"/>
    <col min="3078" max="3078" width="10.42578125" style="16" customWidth="1"/>
    <col min="3079" max="3079" width="21.85546875" style="16" customWidth="1"/>
    <col min="3080" max="3080" width="22.5703125" style="16" customWidth="1"/>
    <col min="3081" max="3081" width="23.5703125" style="16" customWidth="1"/>
    <col min="3082" max="3082" width="16.5703125" style="16" customWidth="1"/>
    <col min="3083" max="3083" width="9.140625" style="16"/>
    <col min="3084" max="3084" width="15" style="16" bestFit="1" customWidth="1"/>
    <col min="3085" max="3085" width="13.7109375" style="16" customWidth="1"/>
    <col min="3086" max="3086" width="12.42578125" style="16" bestFit="1" customWidth="1"/>
    <col min="3087" max="3327" width="9.140625" style="16"/>
    <col min="3328" max="3328" width="67.140625" style="16" customWidth="1"/>
    <col min="3329" max="3329" width="6.7109375" style="16" customWidth="1"/>
    <col min="3330" max="3330" width="8.5703125" style="16" customWidth="1"/>
    <col min="3331" max="3331" width="5.42578125" style="16" customWidth="1"/>
    <col min="3332" max="3332" width="6.7109375" style="16" customWidth="1"/>
    <col min="3333" max="3333" width="12.28515625" style="16" customWidth="1"/>
    <col min="3334" max="3334" width="10.42578125" style="16" customWidth="1"/>
    <col min="3335" max="3335" width="21.85546875" style="16" customWidth="1"/>
    <col min="3336" max="3336" width="22.5703125" style="16" customWidth="1"/>
    <col min="3337" max="3337" width="23.5703125" style="16" customWidth="1"/>
    <col min="3338" max="3338" width="16.5703125" style="16" customWidth="1"/>
    <col min="3339" max="3339" width="9.140625" style="16"/>
    <col min="3340" max="3340" width="15" style="16" bestFit="1" customWidth="1"/>
    <col min="3341" max="3341" width="13.7109375" style="16" customWidth="1"/>
    <col min="3342" max="3342" width="12.42578125" style="16" bestFit="1" customWidth="1"/>
    <col min="3343" max="3583" width="9.140625" style="16"/>
    <col min="3584" max="3584" width="67.140625" style="16" customWidth="1"/>
    <col min="3585" max="3585" width="6.7109375" style="16" customWidth="1"/>
    <col min="3586" max="3586" width="8.5703125" style="16" customWidth="1"/>
    <col min="3587" max="3587" width="5.42578125" style="16" customWidth="1"/>
    <col min="3588" max="3588" width="6.7109375" style="16" customWidth="1"/>
    <col min="3589" max="3589" width="12.28515625" style="16" customWidth="1"/>
    <col min="3590" max="3590" width="10.42578125" style="16" customWidth="1"/>
    <col min="3591" max="3591" width="21.85546875" style="16" customWidth="1"/>
    <col min="3592" max="3592" width="22.5703125" style="16" customWidth="1"/>
    <col min="3593" max="3593" width="23.5703125" style="16" customWidth="1"/>
    <col min="3594" max="3594" width="16.5703125" style="16" customWidth="1"/>
    <col min="3595" max="3595" width="9.140625" style="16"/>
    <col min="3596" max="3596" width="15" style="16" bestFit="1" customWidth="1"/>
    <col min="3597" max="3597" width="13.7109375" style="16" customWidth="1"/>
    <col min="3598" max="3598" width="12.42578125" style="16" bestFit="1" customWidth="1"/>
    <col min="3599" max="3839" width="9.140625" style="16"/>
    <col min="3840" max="3840" width="67.140625" style="16" customWidth="1"/>
    <col min="3841" max="3841" width="6.7109375" style="16" customWidth="1"/>
    <col min="3842" max="3842" width="8.5703125" style="16" customWidth="1"/>
    <col min="3843" max="3843" width="5.42578125" style="16" customWidth="1"/>
    <col min="3844" max="3844" width="6.7109375" style="16" customWidth="1"/>
    <col min="3845" max="3845" width="12.28515625" style="16" customWidth="1"/>
    <col min="3846" max="3846" width="10.42578125" style="16" customWidth="1"/>
    <col min="3847" max="3847" width="21.85546875" style="16" customWidth="1"/>
    <col min="3848" max="3848" width="22.5703125" style="16" customWidth="1"/>
    <col min="3849" max="3849" width="23.5703125" style="16" customWidth="1"/>
    <col min="3850" max="3850" width="16.5703125" style="16" customWidth="1"/>
    <col min="3851" max="3851" width="9.140625" style="16"/>
    <col min="3852" max="3852" width="15" style="16" bestFit="1" customWidth="1"/>
    <col min="3853" max="3853" width="13.7109375" style="16" customWidth="1"/>
    <col min="3854" max="3854" width="12.42578125" style="16" bestFit="1" customWidth="1"/>
    <col min="3855" max="4095" width="9.140625" style="16"/>
    <col min="4096" max="4096" width="67.140625" style="16" customWidth="1"/>
    <col min="4097" max="4097" width="6.7109375" style="16" customWidth="1"/>
    <col min="4098" max="4098" width="8.5703125" style="16" customWidth="1"/>
    <col min="4099" max="4099" width="5.42578125" style="16" customWidth="1"/>
    <col min="4100" max="4100" width="6.7109375" style="16" customWidth="1"/>
    <col min="4101" max="4101" width="12.28515625" style="16" customWidth="1"/>
    <col min="4102" max="4102" width="10.42578125" style="16" customWidth="1"/>
    <col min="4103" max="4103" width="21.85546875" style="16" customWidth="1"/>
    <col min="4104" max="4104" width="22.5703125" style="16" customWidth="1"/>
    <col min="4105" max="4105" width="23.5703125" style="16" customWidth="1"/>
    <col min="4106" max="4106" width="16.5703125" style="16" customWidth="1"/>
    <col min="4107" max="4107" width="9.140625" style="16"/>
    <col min="4108" max="4108" width="15" style="16" bestFit="1" customWidth="1"/>
    <col min="4109" max="4109" width="13.7109375" style="16" customWidth="1"/>
    <col min="4110" max="4110" width="12.42578125" style="16" bestFit="1" customWidth="1"/>
    <col min="4111" max="4351" width="9.140625" style="16"/>
    <col min="4352" max="4352" width="67.140625" style="16" customWidth="1"/>
    <col min="4353" max="4353" width="6.7109375" style="16" customWidth="1"/>
    <col min="4354" max="4354" width="8.5703125" style="16" customWidth="1"/>
    <col min="4355" max="4355" width="5.42578125" style="16" customWidth="1"/>
    <col min="4356" max="4356" width="6.7109375" style="16" customWidth="1"/>
    <col min="4357" max="4357" width="12.28515625" style="16" customWidth="1"/>
    <col min="4358" max="4358" width="10.42578125" style="16" customWidth="1"/>
    <col min="4359" max="4359" width="21.85546875" style="16" customWidth="1"/>
    <col min="4360" max="4360" width="22.5703125" style="16" customWidth="1"/>
    <col min="4361" max="4361" width="23.5703125" style="16" customWidth="1"/>
    <col min="4362" max="4362" width="16.5703125" style="16" customWidth="1"/>
    <col min="4363" max="4363" width="9.140625" style="16"/>
    <col min="4364" max="4364" width="15" style="16" bestFit="1" customWidth="1"/>
    <col min="4365" max="4365" width="13.7109375" style="16" customWidth="1"/>
    <col min="4366" max="4366" width="12.42578125" style="16" bestFit="1" customWidth="1"/>
    <col min="4367" max="4607" width="9.140625" style="16"/>
    <col min="4608" max="4608" width="67.140625" style="16" customWidth="1"/>
    <col min="4609" max="4609" width="6.7109375" style="16" customWidth="1"/>
    <col min="4610" max="4610" width="8.5703125" style="16" customWidth="1"/>
    <col min="4611" max="4611" width="5.42578125" style="16" customWidth="1"/>
    <col min="4612" max="4612" width="6.7109375" style="16" customWidth="1"/>
    <col min="4613" max="4613" width="12.28515625" style="16" customWidth="1"/>
    <col min="4614" max="4614" width="10.42578125" style="16" customWidth="1"/>
    <col min="4615" max="4615" width="21.85546875" style="16" customWidth="1"/>
    <col min="4616" max="4616" width="22.5703125" style="16" customWidth="1"/>
    <col min="4617" max="4617" width="23.5703125" style="16" customWidth="1"/>
    <col min="4618" max="4618" width="16.5703125" style="16" customWidth="1"/>
    <col min="4619" max="4619" width="9.140625" style="16"/>
    <col min="4620" max="4620" width="15" style="16" bestFit="1" customWidth="1"/>
    <col min="4621" max="4621" width="13.7109375" style="16" customWidth="1"/>
    <col min="4622" max="4622" width="12.42578125" style="16" bestFit="1" customWidth="1"/>
    <col min="4623" max="4863" width="9.140625" style="16"/>
    <col min="4864" max="4864" width="67.140625" style="16" customWidth="1"/>
    <col min="4865" max="4865" width="6.7109375" style="16" customWidth="1"/>
    <col min="4866" max="4866" width="8.5703125" style="16" customWidth="1"/>
    <col min="4867" max="4867" width="5.42578125" style="16" customWidth="1"/>
    <col min="4868" max="4868" width="6.7109375" style="16" customWidth="1"/>
    <col min="4869" max="4869" width="12.28515625" style="16" customWidth="1"/>
    <col min="4870" max="4870" width="10.42578125" style="16" customWidth="1"/>
    <col min="4871" max="4871" width="21.85546875" style="16" customWidth="1"/>
    <col min="4872" max="4872" width="22.5703125" style="16" customWidth="1"/>
    <col min="4873" max="4873" width="23.5703125" style="16" customWidth="1"/>
    <col min="4874" max="4874" width="16.5703125" style="16" customWidth="1"/>
    <col min="4875" max="4875" width="9.140625" style="16"/>
    <col min="4876" max="4876" width="15" style="16" bestFit="1" customWidth="1"/>
    <col min="4877" max="4877" width="13.7109375" style="16" customWidth="1"/>
    <col min="4878" max="4878" width="12.42578125" style="16" bestFit="1" customWidth="1"/>
    <col min="4879" max="5119" width="9.140625" style="16"/>
    <col min="5120" max="5120" width="67.140625" style="16" customWidth="1"/>
    <col min="5121" max="5121" width="6.7109375" style="16" customWidth="1"/>
    <col min="5122" max="5122" width="8.5703125" style="16" customWidth="1"/>
    <col min="5123" max="5123" width="5.42578125" style="16" customWidth="1"/>
    <col min="5124" max="5124" width="6.7109375" style="16" customWidth="1"/>
    <col min="5125" max="5125" width="12.28515625" style="16" customWidth="1"/>
    <col min="5126" max="5126" width="10.42578125" style="16" customWidth="1"/>
    <col min="5127" max="5127" width="21.85546875" style="16" customWidth="1"/>
    <col min="5128" max="5128" width="22.5703125" style="16" customWidth="1"/>
    <col min="5129" max="5129" width="23.5703125" style="16" customWidth="1"/>
    <col min="5130" max="5130" width="16.5703125" style="16" customWidth="1"/>
    <col min="5131" max="5131" width="9.140625" style="16"/>
    <col min="5132" max="5132" width="15" style="16" bestFit="1" customWidth="1"/>
    <col min="5133" max="5133" width="13.7109375" style="16" customWidth="1"/>
    <col min="5134" max="5134" width="12.42578125" style="16" bestFit="1" customWidth="1"/>
    <col min="5135" max="5375" width="9.140625" style="16"/>
    <col min="5376" max="5376" width="67.140625" style="16" customWidth="1"/>
    <col min="5377" max="5377" width="6.7109375" style="16" customWidth="1"/>
    <col min="5378" max="5378" width="8.5703125" style="16" customWidth="1"/>
    <col min="5379" max="5379" width="5.42578125" style="16" customWidth="1"/>
    <col min="5380" max="5380" width="6.7109375" style="16" customWidth="1"/>
    <col min="5381" max="5381" width="12.28515625" style="16" customWidth="1"/>
    <col min="5382" max="5382" width="10.42578125" style="16" customWidth="1"/>
    <col min="5383" max="5383" width="21.85546875" style="16" customWidth="1"/>
    <col min="5384" max="5384" width="22.5703125" style="16" customWidth="1"/>
    <col min="5385" max="5385" width="23.5703125" style="16" customWidth="1"/>
    <col min="5386" max="5386" width="16.5703125" style="16" customWidth="1"/>
    <col min="5387" max="5387" width="9.140625" style="16"/>
    <col min="5388" max="5388" width="15" style="16" bestFit="1" customWidth="1"/>
    <col min="5389" max="5389" width="13.7109375" style="16" customWidth="1"/>
    <col min="5390" max="5390" width="12.42578125" style="16" bestFit="1" customWidth="1"/>
    <col min="5391" max="5631" width="9.140625" style="16"/>
    <col min="5632" max="5632" width="67.140625" style="16" customWidth="1"/>
    <col min="5633" max="5633" width="6.7109375" style="16" customWidth="1"/>
    <col min="5634" max="5634" width="8.5703125" style="16" customWidth="1"/>
    <col min="5635" max="5635" width="5.42578125" style="16" customWidth="1"/>
    <col min="5636" max="5636" width="6.7109375" style="16" customWidth="1"/>
    <col min="5637" max="5637" width="12.28515625" style="16" customWidth="1"/>
    <col min="5638" max="5638" width="10.42578125" style="16" customWidth="1"/>
    <col min="5639" max="5639" width="21.85546875" style="16" customWidth="1"/>
    <col min="5640" max="5640" width="22.5703125" style="16" customWidth="1"/>
    <col min="5641" max="5641" width="23.5703125" style="16" customWidth="1"/>
    <col min="5642" max="5642" width="16.5703125" style="16" customWidth="1"/>
    <col min="5643" max="5643" width="9.140625" style="16"/>
    <col min="5644" max="5644" width="15" style="16" bestFit="1" customWidth="1"/>
    <col min="5645" max="5645" width="13.7109375" style="16" customWidth="1"/>
    <col min="5646" max="5646" width="12.42578125" style="16" bestFit="1" customWidth="1"/>
    <col min="5647" max="5887" width="9.140625" style="16"/>
    <col min="5888" max="5888" width="67.140625" style="16" customWidth="1"/>
    <col min="5889" max="5889" width="6.7109375" style="16" customWidth="1"/>
    <col min="5890" max="5890" width="8.5703125" style="16" customWidth="1"/>
    <col min="5891" max="5891" width="5.42578125" style="16" customWidth="1"/>
    <col min="5892" max="5892" width="6.7109375" style="16" customWidth="1"/>
    <col min="5893" max="5893" width="12.28515625" style="16" customWidth="1"/>
    <col min="5894" max="5894" width="10.42578125" style="16" customWidth="1"/>
    <col min="5895" max="5895" width="21.85546875" style="16" customWidth="1"/>
    <col min="5896" max="5896" width="22.5703125" style="16" customWidth="1"/>
    <col min="5897" max="5897" width="23.5703125" style="16" customWidth="1"/>
    <col min="5898" max="5898" width="16.5703125" style="16" customWidth="1"/>
    <col min="5899" max="5899" width="9.140625" style="16"/>
    <col min="5900" max="5900" width="15" style="16" bestFit="1" customWidth="1"/>
    <col min="5901" max="5901" width="13.7109375" style="16" customWidth="1"/>
    <col min="5902" max="5902" width="12.42578125" style="16" bestFit="1" customWidth="1"/>
    <col min="5903" max="6143" width="9.140625" style="16"/>
    <col min="6144" max="6144" width="67.140625" style="16" customWidth="1"/>
    <col min="6145" max="6145" width="6.7109375" style="16" customWidth="1"/>
    <col min="6146" max="6146" width="8.5703125" style="16" customWidth="1"/>
    <col min="6147" max="6147" width="5.42578125" style="16" customWidth="1"/>
    <col min="6148" max="6148" width="6.7109375" style="16" customWidth="1"/>
    <col min="6149" max="6149" width="12.28515625" style="16" customWidth="1"/>
    <col min="6150" max="6150" width="10.42578125" style="16" customWidth="1"/>
    <col min="6151" max="6151" width="21.85546875" style="16" customWidth="1"/>
    <col min="6152" max="6152" width="22.5703125" style="16" customWidth="1"/>
    <col min="6153" max="6153" width="23.5703125" style="16" customWidth="1"/>
    <col min="6154" max="6154" width="16.5703125" style="16" customWidth="1"/>
    <col min="6155" max="6155" width="9.140625" style="16"/>
    <col min="6156" max="6156" width="15" style="16" bestFit="1" customWidth="1"/>
    <col min="6157" max="6157" width="13.7109375" style="16" customWidth="1"/>
    <col min="6158" max="6158" width="12.42578125" style="16" bestFit="1" customWidth="1"/>
    <col min="6159" max="6399" width="9.140625" style="16"/>
    <col min="6400" max="6400" width="67.140625" style="16" customWidth="1"/>
    <col min="6401" max="6401" width="6.7109375" style="16" customWidth="1"/>
    <col min="6402" max="6402" width="8.5703125" style="16" customWidth="1"/>
    <col min="6403" max="6403" width="5.42578125" style="16" customWidth="1"/>
    <col min="6404" max="6404" width="6.7109375" style="16" customWidth="1"/>
    <col min="6405" max="6405" width="12.28515625" style="16" customWidth="1"/>
    <col min="6406" max="6406" width="10.42578125" style="16" customWidth="1"/>
    <col min="6407" max="6407" width="21.85546875" style="16" customWidth="1"/>
    <col min="6408" max="6408" width="22.5703125" style="16" customWidth="1"/>
    <col min="6409" max="6409" width="23.5703125" style="16" customWidth="1"/>
    <col min="6410" max="6410" width="16.5703125" style="16" customWidth="1"/>
    <col min="6411" max="6411" width="9.140625" style="16"/>
    <col min="6412" max="6412" width="15" style="16" bestFit="1" customWidth="1"/>
    <col min="6413" max="6413" width="13.7109375" style="16" customWidth="1"/>
    <col min="6414" max="6414" width="12.42578125" style="16" bestFit="1" customWidth="1"/>
    <col min="6415" max="6655" width="9.140625" style="16"/>
    <col min="6656" max="6656" width="67.140625" style="16" customWidth="1"/>
    <col min="6657" max="6657" width="6.7109375" style="16" customWidth="1"/>
    <col min="6658" max="6658" width="8.5703125" style="16" customWidth="1"/>
    <col min="6659" max="6659" width="5.42578125" style="16" customWidth="1"/>
    <col min="6660" max="6660" width="6.7109375" style="16" customWidth="1"/>
    <col min="6661" max="6661" width="12.28515625" style="16" customWidth="1"/>
    <col min="6662" max="6662" width="10.42578125" style="16" customWidth="1"/>
    <col min="6663" max="6663" width="21.85546875" style="16" customWidth="1"/>
    <col min="6664" max="6664" width="22.5703125" style="16" customWidth="1"/>
    <col min="6665" max="6665" width="23.5703125" style="16" customWidth="1"/>
    <col min="6666" max="6666" width="16.5703125" style="16" customWidth="1"/>
    <col min="6667" max="6667" width="9.140625" style="16"/>
    <col min="6668" max="6668" width="15" style="16" bestFit="1" customWidth="1"/>
    <col min="6669" max="6669" width="13.7109375" style="16" customWidth="1"/>
    <col min="6670" max="6670" width="12.42578125" style="16" bestFit="1" customWidth="1"/>
    <col min="6671" max="6911" width="9.140625" style="16"/>
    <col min="6912" max="6912" width="67.140625" style="16" customWidth="1"/>
    <col min="6913" max="6913" width="6.7109375" style="16" customWidth="1"/>
    <col min="6914" max="6914" width="8.5703125" style="16" customWidth="1"/>
    <col min="6915" max="6915" width="5.42578125" style="16" customWidth="1"/>
    <col min="6916" max="6916" width="6.7109375" style="16" customWidth="1"/>
    <col min="6917" max="6917" width="12.28515625" style="16" customWidth="1"/>
    <col min="6918" max="6918" width="10.42578125" style="16" customWidth="1"/>
    <col min="6919" max="6919" width="21.85546875" style="16" customWidth="1"/>
    <col min="6920" max="6920" width="22.5703125" style="16" customWidth="1"/>
    <col min="6921" max="6921" width="23.5703125" style="16" customWidth="1"/>
    <col min="6922" max="6922" width="16.5703125" style="16" customWidth="1"/>
    <col min="6923" max="6923" width="9.140625" style="16"/>
    <col min="6924" max="6924" width="15" style="16" bestFit="1" customWidth="1"/>
    <col min="6925" max="6925" width="13.7109375" style="16" customWidth="1"/>
    <col min="6926" max="6926" width="12.42578125" style="16" bestFit="1" customWidth="1"/>
    <col min="6927" max="7167" width="9.140625" style="16"/>
    <col min="7168" max="7168" width="67.140625" style="16" customWidth="1"/>
    <col min="7169" max="7169" width="6.7109375" style="16" customWidth="1"/>
    <col min="7170" max="7170" width="8.5703125" style="16" customWidth="1"/>
    <col min="7171" max="7171" width="5.42578125" style="16" customWidth="1"/>
    <col min="7172" max="7172" width="6.7109375" style="16" customWidth="1"/>
    <col min="7173" max="7173" width="12.28515625" style="16" customWidth="1"/>
    <col min="7174" max="7174" width="10.42578125" style="16" customWidth="1"/>
    <col min="7175" max="7175" width="21.85546875" style="16" customWidth="1"/>
    <col min="7176" max="7176" width="22.5703125" style="16" customWidth="1"/>
    <col min="7177" max="7177" width="23.5703125" style="16" customWidth="1"/>
    <col min="7178" max="7178" width="16.5703125" style="16" customWidth="1"/>
    <col min="7179" max="7179" width="9.140625" style="16"/>
    <col min="7180" max="7180" width="15" style="16" bestFit="1" customWidth="1"/>
    <col min="7181" max="7181" width="13.7109375" style="16" customWidth="1"/>
    <col min="7182" max="7182" width="12.42578125" style="16" bestFit="1" customWidth="1"/>
    <col min="7183" max="7423" width="9.140625" style="16"/>
    <col min="7424" max="7424" width="67.140625" style="16" customWidth="1"/>
    <col min="7425" max="7425" width="6.7109375" style="16" customWidth="1"/>
    <col min="7426" max="7426" width="8.5703125" style="16" customWidth="1"/>
    <col min="7427" max="7427" width="5.42578125" style="16" customWidth="1"/>
    <col min="7428" max="7428" width="6.7109375" style="16" customWidth="1"/>
    <col min="7429" max="7429" width="12.28515625" style="16" customWidth="1"/>
    <col min="7430" max="7430" width="10.42578125" style="16" customWidth="1"/>
    <col min="7431" max="7431" width="21.85546875" style="16" customWidth="1"/>
    <col min="7432" max="7432" width="22.5703125" style="16" customWidth="1"/>
    <col min="7433" max="7433" width="23.5703125" style="16" customWidth="1"/>
    <col min="7434" max="7434" width="16.5703125" style="16" customWidth="1"/>
    <col min="7435" max="7435" width="9.140625" style="16"/>
    <col min="7436" max="7436" width="15" style="16" bestFit="1" customWidth="1"/>
    <col min="7437" max="7437" width="13.7109375" style="16" customWidth="1"/>
    <col min="7438" max="7438" width="12.42578125" style="16" bestFit="1" customWidth="1"/>
    <col min="7439" max="7679" width="9.140625" style="16"/>
    <col min="7680" max="7680" width="67.140625" style="16" customWidth="1"/>
    <col min="7681" max="7681" width="6.7109375" style="16" customWidth="1"/>
    <col min="7682" max="7682" width="8.5703125" style="16" customWidth="1"/>
    <col min="7683" max="7683" width="5.42578125" style="16" customWidth="1"/>
    <col min="7684" max="7684" width="6.7109375" style="16" customWidth="1"/>
    <col min="7685" max="7685" width="12.28515625" style="16" customWidth="1"/>
    <col min="7686" max="7686" width="10.42578125" style="16" customWidth="1"/>
    <col min="7687" max="7687" width="21.85546875" style="16" customWidth="1"/>
    <col min="7688" max="7688" width="22.5703125" style="16" customWidth="1"/>
    <col min="7689" max="7689" width="23.5703125" style="16" customWidth="1"/>
    <col min="7690" max="7690" width="16.5703125" style="16" customWidth="1"/>
    <col min="7691" max="7691" width="9.140625" style="16"/>
    <col min="7692" max="7692" width="15" style="16" bestFit="1" customWidth="1"/>
    <col min="7693" max="7693" width="13.7109375" style="16" customWidth="1"/>
    <col min="7694" max="7694" width="12.42578125" style="16" bestFit="1" customWidth="1"/>
    <col min="7695" max="7935" width="9.140625" style="16"/>
    <col min="7936" max="7936" width="67.140625" style="16" customWidth="1"/>
    <col min="7937" max="7937" width="6.7109375" style="16" customWidth="1"/>
    <col min="7938" max="7938" width="8.5703125" style="16" customWidth="1"/>
    <col min="7939" max="7939" width="5.42578125" style="16" customWidth="1"/>
    <col min="7940" max="7940" width="6.7109375" style="16" customWidth="1"/>
    <col min="7941" max="7941" width="12.28515625" style="16" customWidth="1"/>
    <col min="7942" max="7942" width="10.42578125" style="16" customWidth="1"/>
    <col min="7943" max="7943" width="21.85546875" style="16" customWidth="1"/>
    <col min="7944" max="7944" width="22.5703125" style="16" customWidth="1"/>
    <col min="7945" max="7945" width="23.5703125" style="16" customWidth="1"/>
    <col min="7946" max="7946" width="16.5703125" style="16" customWidth="1"/>
    <col min="7947" max="7947" width="9.140625" style="16"/>
    <col min="7948" max="7948" width="15" style="16" bestFit="1" customWidth="1"/>
    <col min="7949" max="7949" width="13.7109375" style="16" customWidth="1"/>
    <col min="7950" max="7950" width="12.42578125" style="16" bestFit="1" customWidth="1"/>
    <col min="7951" max="8191" width="9.140625" style="16"/>
    <col min="8192" max="8192" width="67.140625" style="16" customWidth="1"/>
    <col min="8193" max="8193" width="6.7109375" style="16" customWidth="1"/>
    <col min="8194" max="8194" width="8.5703125" style="16" customWidth="1"/>
    <col min="8195" max="8195" width="5.42578125" style="16" customWidth="1"/>
    <col min="8196" max="8196" width="6.7109375" style="16" customWidth="1"/>
    <col min="8197" max="8197" width="12.28515625" style="16" customWidth="1"/>
    <col min="8198" max="8198" width="10.42578125" style="16" customWidth="1"/>
    <col min="8199" max="8199" width="21.85546875" style="16" customWidth="1"/>
    <col min="8200" max="8200" width="22.5703125" style="16" customWidth="1"/>
    <col min="8201" max="8201" width="23.5703125" style="16" customWidth="1"/>
    <col min="8202" max="8202" width="16.5703125" style="16" customWidth="1"/>
    <col min="8203" max="8203" width="9.140625" style="16"/>
    <col min="8204" max="8204" width="15" style="16" bestFit="1" customWidth="1"/>
    <col min="8205" max="8205" width="13.7109375" style="16" customWidth="1"/>
    <col min="8206" max="8206" width="12.42578125" style="16" bestFit="1" customWidth="1"/>
    <col min="8207" max="8447" width="9.140625" style="16"/>
    <col min="8448" max="8448" width="67.140625" style="16" customWidth="1"/>
    <col min="8449" max="8449" width="6.7109375" style="16" customWidth="1"/>
    <col min="8450" max="8450" width="8.5703125" style="16" customWidth="1"/>
    <col min="8451" max="8451" width="5.42578125" style="16" customWidth="1"/>
    <col min="8452" max="8452" width="6.7109375" style="16" customWidth="1"/>
    <col min="8453" max="8453" width="12.28515625" style="16" customWidth="1"/>
    <col min="8454" max="8454" width="10.42578125" style="16" customWidth="1"/>
    <col min="8455" max="8455" width="21.85546875" style="16" customWidth="1"/>
    <col min="8456" max="8456" width="22.5703125" style="16" customWidth="1"/>
    <col min="8457" max="8457" width="23.5703125" style="16" customWidth="1"/>
    <col min="8458" max="8458" width="16.5703125" style="16" customWidth="1"/>
    <col min="8459" max="8459" width="9.140625" style="16"/>
    <col min="8460" max="8460" width="15" style="16" bestFit="1" customWidth="1"/>
    <col min="8461" max="8461" width="13.7109375" style="16" customWidth="1"/>
    <col min="8462" max="8462" width="12.42578125" style="16" bestFit="1" customWidth="1"/>
    <col min="8463" max="8703" width="9.140625" style="16"/>
    <col min="8704" max="8704" width="67.140625" style="16" customWidth="1"/>
    <col min="8705" max="8705" width="6.7109375" style="16" customWidth="1"/>
    <col min="8706" max="8706" width="8.5703125" style="16" customWidth="1"/>
    <col min="8707" max="8707" width="5.42578125" style="16" customWidth="1"/>
    <col min="8708" max="8708" width="6.7109375" style="16" customWidth="1"/>
    <col min="8709" max="8709" width="12.28515625" style="16" customWidth="1"/>
    <col min="8710" max="8710" width="10.42578125" style="16" customWidth="1"/>
    <col min="8711" max="8711" width="21.85546875" style="16" customWidth="1"/>
    <col min="8712" max="8712" width="22.5703125" style="16" customWidth="1"/>
    <col min="8713" max="8713" width="23.5703125" style="16" customWidth="1"/>
    <col min="8714" max="8714" width="16.5703125" style="16" customWidth="1"/>
    <col min="8715" max="8715" width="9.140625" style="16"/>
    <col min="8716" max="8716" width="15" style="16" bestFit="1" customWidth="1"/>
    <col min="8717" max="8717" width="13.7109375" style="16" customWidth="1"/>
    <col min="8718" max="8718" width="12.42578125" style="16" bestFit="1" customWidth="1"/>
    <col min="8719" max="8959" width="9.140625" style="16"/>
    <col min="8960" max="8960" width="67.140625" style="16" customWidth="1"/>
    <col min="8961" max="8961" width="6.7109375" style="16" customWidth="1"/>
    <col min="8962" max="8962" width="8.5703125" style="16" customWidth="1"/>
    <col min="8963" max="8963" width="5.42578125" style="16" customWidth="1"/>
    <col min="8964" max="8964" width="6.7109375" style="16" customWidth="1"/>
    <col min="8965" max="8965" width="12.28515625" style="16" customWidth="1"/>
    <col min="8966" max="8966" width="10.42578125" style="16" customWidth="1"/>
    <col min="8967" max="8967" width="21.85546875" style="16" customWidth="1"/>
    <col min="8968" max="8968" width="22.5703125" style="16" customWidth="1"/>
    <col min="8969" max="8969" width="23.5703125" style="16" customWidth="1"/>
    <col min="8970" max="8970" width="16.5703125" style="16" customWidth="1"/>
    <col min="8971" max="8971" width="9.140625" style="16"/>
    <col min="8972" max="8972" width="15" style="16" bestFit="1" customWidth="1"/>
    <col min="8973" max="8973" width="13.7109375" style="16" customWidth="1"/>
    <col min="8974" max="8974" width="12.42578125" style="16" bestFit="1" customWidth="1"/>
    <col min="8975" max="9215" width="9.140625" style="16"/>
    <col min="9216" max="9216" width="67.140625" style="16" customWidth="1"/>
    <col min="9217" max="9217" width="6.7109375" style="16" customWidth="1"/>
    <col min="9218" max="9218" width="8.5703125" style="16" customWidth="1"/>
    <col min="9219" max="9219" width="5.42578125" style="16" customWidth="1"/>
    <col min="9220" max="9220" width="6.7109375" style="16" customWidth="1"/>
    <col min="9221" max="9221" width="12.28515625" style="16" customWidth="1"/>
    <col min="9222" max="9222" width="10.42578125" style="16" customWidth="1"/>
    <col min="9223" max="9223" width="21.85546875" style="16" customWidth="1"/>
    <col min="9224" max="9224" width="22.5703125" style="16" customWidth="1"/>
    <col min="9225" max="9225" width="23.5703125" style="16" customWidth="1"/>
    <col min="9226" max="9226" width="16.5703125" style="16" customWidth="1"/>
    <col min="9227" max="9227" width="9.140625" style="16"/>
    <col min="9228" max="9228" width="15" style="16" bestFit="1" customWidth="1"/>
    <col min="9229" max="9229" width="13.7109375" style="16" customWidth="1"/>
    <col min="9230" max="9230" width="12.42578125" style="16" bestFit="1" customWidth="1"/>
    <col min="9231" max="9471" width="9.140625" style="16"/>
    <col min="9472" max="9472" width="67.140625" style="16" customWidth="1"/>
    <col min="9473" max="9473" width="6.7109375" style="16" customWidth="1"/>
    <col min="9474" max="9474" width="8.5703125" style="16" customWidth="1"/>
    <col min="9475" max="9475" width="5.42578125" style="16" customWidth="1"/>
    <col min="9476" max="9476" width="6.7109375" style="16" customWidth="1"/>
    <col min="9477" max="9477" width="12.28515625" style="16" customWidth="1"/>
    <col min="9478" max="9478" width="10.42578125" style="16" customWidth="1"/>
    <col min="9479" max="9479" width="21.85546875" style="16" customWidth="1"/>
    <col min="9480" max="9480" width="22.5703125" style="16" customWidth="1"/>
    <col min="9481" max="9481" width="23.5703125" style="16" customWidth="1"/>
    <col min="9482" max="9482" width="16.5703125" style="16" customWidth="1"/>
    <col min="9483" max="9483" width="9.140625" style="16"/>
    <col min="9484" max="9484" width="15" style="16" bestFit="1" customWidth="1"/>
    <col min="9485" max="9485" width="13.7109375" style="16" customWidth="1"/>
    <col min="9486" max="9486" width="12.42578125" style="16" bestFit="1" customWidth="1"/>
    <col min="9487" max="9727" width="9.140625" style="16"/>
    <col min="9728" max="9728" width="67.140625" style="16" customWidth="1"/>
    <col min="9729" max="9729" width="6.7109375" style="16" customWidth="1"/>
    <col min="9730" max="9730" width="8.5703125" style="16" customWidth="1"/>
    <col min="9731" max="9731" width="5.42578125" style="16" customWidth="1"/>
    <col min="9732" max="9732" width="6.7109375" style="16" customWidth="1"/>
    <col min="9733" max="9733" width="12.28515625" style="16" customWidth="1"/>
    <col min="9734" max="9734" width="10.42578125" style="16" customWidth="1"/>
    <col min="9735" max="9735" width="21.85546875" style="16" customWidth="1"/>
    <col min="9736" max="9736" width="22.5703125" style="16" customWidth="1"/>
    <col min="9737" max="9737" width="23.5703125" style="16" customWidth="1"/>
    <col min="9738" max="9738" width="16.5703125" style="16" customWidth="1"/>
    <col min="9739" max="9739" width="9.140625" style="16"/>
    <col min="9740" max="9740" width="15" style="16" bestFit="1" customWidth="1"/>
    <col min="9741" max="9741" width="13.7109375" style="16" customWidth="1"/>
    <col min="9742" max="9742" width="12.42578125" style="16" bestFit="1" customWidth="1"/>
    <col min="9743" max="9983" width="9.140625" style="16"/>
    <col min="9984" max="9984" width="67.140625" style="16" customWidth="1"/>
    <col min="9985" max="9985" width="6.7109375" style="16" customWidth="1"/>
    <col min="9986" max="9986" width="8.5703125" style="16" customWidth="1"/>
    <col min="9987" max="9987" width="5.42578125" style="16" customWidth="1"/>
    <col min="9988" max="9988" width="6.7109375" style="16" customWidth="1"/>
    <col min="9989" max="9989" width="12.28515625" style="16" customWidth="1"/>
    <col min="9990" max="9990" width="10.42578125" style="16" customWidth="1"/>
    <col min="9991" max="9991" width="21.85546875" style="16" customWidth="1"/>
    <col min="9992" max="9992" width="22.5703125" style="16" customWidth="1"/>
    <col min="9993" max="9993" width="23.5703125" style="16" customWidth="1"/>
    <col min="9994" max="9994" width="16.5703125" style="16" customWidth="1"/>
    <col min="9995" max="9995" width="9.140625" style="16"/>
    <col min="9996" max="9996" width="15" style="16" bestFit="1" customWidth="1"/>
    <col min="9997" max="9997" width="13.7109375" style="16" customWidth="1"/>
    <col min="9998" max="9998" width="12.42578125" style="16" bestFit="1" customWidth="1"/>
    <col min="9999" max="10239" width="9.140625" style="16"/>
    <col min="10240" max="10240" width="67.140625" style="16" customWidth="1"/>
    <col min="10241" max="10241" width="6.7109375" style="16" customWidth="1"/>
    <col min="10242" max="10242" width="8.5703125" style="16" customWidth="1"/>
    <col min="10243" max="10243" width="5.42578125" style="16" customWidth="1"/>
    <col min="10244" max="10244" width="6.7109375" style="16" customWidth="1"/>
    <col min="10245" max="10245" width="12.28515625" style="16" customWidth="1"/>
    <col min="10246" max="10246" width="10.42578125" style="16" customWidth="1"/>
    <col min="10247" max="10247" width="21.85546875" style="16" customWidth="1"/>
    <col min="10248" max="10248" width="22.5703125" style="16" customWidth="1"/>
    <col min="10249" max="10249" width="23.5703125" style="16" customWidth="1"/>
    <col min="10250" max="10250" width="16.5703125" style="16" customWidth="1"/>
    <col min="10251" max="10251" width="9.140625" style="16"/>
    <col min="10252" max="10252" width="15" style="16" bestFit="1" customWidth="1"/>
    <col min="10253" max="10253" width="13.7109375" style="16" customWidth="1"/>
    <col min="10254" max="10254" width="12.42578125" style="16" bestFit="1" customWidth="1"/>
    <col min="10255" max="10495" width="9.140625" style="16"/>
    <col min="10496" max="10496" width="67.140625" style="16" customWidth="1"/>
    <col min="10497" max="10497" width="6.7109375" style="16" customWidth="1"/>
    <col min="10498" max="10498" width="8.5703125" style="16" customWidth="1"/>
    <col min="10499" max="10499" width="5.42578125" style="16" customWidth="1"/>
    <col min="10500" max="10500" width="6.7109375" style="16" customWidth="1"/>
    <col min="10501" max="10501" width="12.28515625" style="16" customWidth="1"/>
    <col min="10502" max="10502" width="10.42578125" style="16" customWidth="1"/>
    <col min="10503" max="10503" width="21.85546875" style="16" customWidth="1"/>
    <col min="10504" max="10504" width="22.5703125" style="16" customWidth="1"/>
    <col min="10505" max="10505" width="23.5703125" style="16" customWidth="1"/>
    <col min="10506" max="10506" width="16.5703125" style="16" customWidth="1"/>
    <col min="10507" max="10507" width="9.140625" style="16"/>
    <col min="10508" max="10508" width="15" style="16" bestFit="1" customWidth="1"/>
    <col min="10509" max="10509" width="13.7109375" style="16" customWidth="1"/>
    <col min="10510" max="10510" width="12.42578125" style="16" bestFit="1" customWidth="1"/>
    <col min="10511" max="10751" width="9.140625" style="16"/>
    <col min="10752" max="10752" width="67.140625" style="16" customWidth="1"/>
    <col min="10753" max="10753" width="6.7109375" style="16" customWidth="1"/>
    <col min="10754" max="10754" width="8.5703125" style="16" customWidth="1"/>
    <col min="10755" max="10755" width="5.42578125" style="16" customWidth="1"/>
    <col min="10756" max="10756" width="6.7109375" style="16" customWidth="1"/>
    <col min="10757" max="10757" width="12.28515625" style="16" customWidth="1"/>
    <col min="10758" max="10758" width="10.42578125" style="16" customWidth="1"/>
    <col min="10759" max="10759" width="21.85546875" style="16" customWidth="1"/>
    <col min="10760" max="10760" width="22.5703125" style="16" customWidth="1"/>
    <col min="10761" max="10761" width="23.5703125" style="16" customWidth="1"/>
    <col min="10762" max="10762" width="16.5703125" style="16" customWidth="1"/>
    <col min="10763" max="10763" width="9.140625" style="16"/>
    <col min="10764" max="10764" width="15" style="16" bestFit="1" customWidth="1"/>
    <col min="10765" max="10765" width="13.7109375" style="16" customWidth="1"/>
    <col min="10766" max="10766" width="12.42578125" style="16" bestFit="1" customWidth="1"/>
    <col min="10767" max="11007" width="9.140625" style="16"/>
    <col min="11008" max="11008" width="67.140625" style="16" customWidth="1"/>
    <col min="11009" max="11009" width="6.7109375" style="16" customWidth="1"/>
    <col min="11010" max="11010" width="8.5703125" style="16" customWidth="1"/>
    <col min="11011" max="11011" width="5.42578125" style="16" customWidth="1"/>
    <col min="11012" max="11012" width="6.7109375" style="16" customWidth="1"/>
    <col min="11013" max="11013" width="12.28515625" style="16" customWidth="1"/>
    <col min="11014" max="11014" width="10.42578125" style="16" customWidth="1"/>
    <col min="11015" max="11015" width="21.85546875" style="16" customWidth="1"/>
    <col min="11016" max="11016" width="22.5703125" style="16" customWidth="1"/>
    <col min="11017" max="11017" width="23.5703125" style="16" customWidth="1"/>
    <col min="11018" max="11018" width="16.5703125" style="16" customWidth="1"/>
    <col min="11019" max="11019" width="9.140625" style="16"/>
    <col min="11020" max="11020" width="15" style="16" bestFit="1" customWidth="1"/>
    <col min="11021" max="11021" width="13.7109375" style="16" customWidth="1"/>
    <col min="11022" max="11022" width="12.42578125" style="16" bestFit="1" customWidth="1"/>
    <col min="11023" max="11263" width="9.140625" style="16"/>
    <col min="11264" max="11264" width="67.140625" style="16" customWidth="1"/>
    <col min="11265" max="11265" width="6.7109375" style="16" customWidth="1"/>
    <col min="11266" max="11266" width="8.5703125" style="16" customWidth="1"/>
    <col min="11267" max="11267" width="5.42578125" style="16" customWidth="1"/>
    <col min="11268" max="11268" width="6.7109375" style="16" customWidth="1"/>
    <col min="11269" max="11269" width="12.28515625" style="16" customWidth="1"/>
    <col min="11270" max="11270" width="10.42578125" style="16" customWidth="1"/>
    <col min="11271" max="11271" width="21.85546875" style="16" customWidth="1"/>
    <col min="11272" max="11272" width="22.5703125" style="16" customWidth="1"/>
    <col min="11273" max="11273" width="23.5703125" style="16" customWidth="1"/>
    <col min="11274" max="11274" width="16.5703125" style="16" customWidth="1"/>
    <col min="11275" max="11275" width="9.140625" style="16"/>
    <col min="11276" max="11276" width="15" style="16" bestFit="1" customWidth="1"/>
    <col min="11277" max="11277" width="13.7109375" style="16" customWidth="1"/>
    <col min="11278" max="11278" width="12.42578125" style="16" bestFit="1" customWidth="1"/>
    <col min="11279" max="11519" width="9.140625" style="16"/>
    <col min="11520" max="11520" width="67.140625" style="16" customWidth="1"/>
    <col min="11521" max="11521" width="6.7109375" style="16" customWidth="1"/>
    <col min="11522" max="11522" width="8.5703125" style="16" customWidth="1"/>
    <col min="11523" max="11523" width="5.42578125" style="16" customWidth="1"/>
    <col min="11524" max="11524" width="6.7109375" style="16" customWidth="1"/>
    <col min="11525" max="11525" width="12.28515625" style="16" customWidth="1"/>
    <col min="11526" max="11526" width="10.42578125" style="16" customWidth="1"/>
    <col min="11527" max="11527" width="21.85546875" style="16" customWidth="1"/>
    <col min="11528" max="11528" width="22.5703125" style="16" customWidth="1"/>
    <col min="11529" max="11529" width="23.5703125" style="16" customWidth="1"/>
    <col min="11530" max="11530" width="16.5703125" style="16" customWidth="1"/>
    <col min="11531" max="11531" width="9.140625" style="16"/>
    <col min="11532" max="11532" width="15" style="16" bestFit="1" customWidth="1"/>
    <col min="11533" max="11533" width="13.7109375" style="16" customWidth="1"/>
    <col min="11534" max="11534" width="12.42578125" style="16" bestFit="1" customWidth="1"/>
    <col min="11535" max="11775" width="9.140625" style="16"/>
    <col min="11776" max="11776" width="67.140625" style="16" customWidth="1"/>
    <col min="11777" max="11777" width="6.7109375" style="16" customWidth="1"/>
    <col min="11778" max="11778" width="8.5703125" style="16" customWidth="1"/>
    <col min="11779" max="11779" width="5.42578125" style="16" customWidth="1"/>
    <col min="11780" max="11780" width="6.7109375" style="16" customWidth="1"/>
    <col min="11781" max="11781" width="12.28515625" style="16" customWidth="1"/>
    <col min="11782" max="11782" width="10.42578125" style="16" customWidth="1"/>
    <col min="11783" max="11783" width="21.85546875" style="16" customWidth="1"/>
    <col min="11784" max="11784" width="22.5703125" style="16" customWidth="1"/>
    <col min="11785" max="11785" width="23.5703125" style="16" customWidth="1"/>
    <col min="11786" max="11786" width="16.5703125" style="16" customWidth="1"/>
    <col min="11787" max="11787" width="9.140625" style="16"/>
    <col min="11788" max="11788" width="15" style="16" bestFit="1" customWidth="1"/>
    <col min="11789" max="11789" width="13.7109375" style="16" customWidth="1"/>
    <col min="11790" max="11790" width="12.42578125" style="16" bestFit="1" customWidth="1"/>
    <col min="11791" max="12031" width="9.140625" style="16"/>
    <col min="12032" max="12032" width="67.140625" style="16" customWidth="1"/>
    <col min="12033" max="12033" width="6.7109375" style="16" customWidth="1"/>
    <col min="12034" max="12034" width="8.5703125" style="16" customWidth="1"/>
    <col min="12035" max="12035" width="5.42578125" style="16" customWidth="1"/>
    <col min="12036" max="12036" width="6.7109375" style="16" customWidth="1"/>
    <col min="12037" max="12037" width="12.28515625" style="16" customWidth="1"/>
    <col min="12038" max="12038" width="10.42578125" style="16" customWidth="1"/>
    <col min="12039" max="12039" width="21.85546875" style="16" customWidth="1"/>
    <col min="12040" max="12040" width="22.5703125" style="16" customWidth="1"/>
    <col min="12041" max="12041" width="23.5703125" style="16" customWidth="1"/>
    <col min="12042" max="12042" width="16.5703125" style="16" customWidth="1"/>
    <col min="12043" max="12043" width="9.140625" style="16"/>
    <col min="12044" max="12044" width="15" style="16" bestFit="1" customWidth="1"/>
    <col min="12045" max="12045" width="13.7109375" style="16" customWidth="1"/>
    <col min="12046" max="12046" width="12.42578125" style="16" bestFit="1" customWidth="1"/>
    <col min="12047" max="12287" width="9.140625" style="16"/>
    <col min="12288" max="12288" width="67.140625" style="16" customWidth="1"/>
    <col min="12289" max="12289" width="6.7109375" style="16" customWidth="1"/>
    <col min="12290" max="12290" width="8.5703125" style="16" customWidth="1"/>
    <col min="12291" max="12291" width="5.42578125" style="16" customWidth="1"/>
    <col min="12292" max="12292" width="6.7109375" style="16" customWidth="1"/>
    <col min="12293" max="12293" width="12.28515625" style="16" customWidth="1"/>
    <col min="12294" max="12294" width="10.42578125" style="16" customWidth="1"/>
    <col min="12295" max="12295" width="21.85546875" style="16" customWidth="1"/>
    <col min="12296" max="12296" width="22.5703125" style="16" customWidth="1"/>
    <col min="12297" max="12297" width="23.5703125" style="16" customWidth="1"/>
    <col min="12298" max="12298" width="16.5703125" style="16" customWidth="1"/>
    <col min="12299" max="12299" width="9.140625" style="16"/>
    <col min="12300" max="12300" width="15" style="16" bestFit="1" customWidth="1"/>
    <col min="12301" max="12301" width="13.7109375" style="16" customWidth="1"/>
    <col min="12302" max="12302" width="12.42578125" style="16" bestFit="1" customWidth="1"/>
    <col min="12303" max="12543" width="9.140625" style="16"/>
    <col min="12544" max="12544" width="67.140625" style="16" customWidth="1"/>
    <col min="12545" max="12545" width="6.7109375" style="16" customWidth="1"/>
    <col min="12546" max="12546" width="8.5703125" style="16" customWidth="1"/>
    <col min="12547" max="12547" width="5.42578125" style="16" customWidth="1"/>
    <col min="12548" max="12548" width="6.7109375" style="16" customWidth="1"/>
    <col min="12549" max="12549" width="12.28515625" style="16" customWidth="1"/>
    <col min="12550" max="12550" width="10.42578125" style="16" customWidth="1"/>
    <col min="12551" max="12551" width="21.85546875" style="16" customWidth="1"/>
    <col min="12552" max="12552" width="22.5703125" style="16" customWidth="1"/>
    <col min="12553" max="12553" width="23.5703125" style="16" customWidth="1"/>
    <col min="12554" max="12554" width="16.5703125" style="16" customWidth="1"/>
    <col min="12555" max="12555" width="9.140625" style="16"/>
    <col min="12556" max="12556" width="15" style="16" bestFit="1" customWidth="1"/>
    <col min="12557" max="12557" width="13.7109375" style="16" customWidth="1"/>
    <col min="12558" max="12558" width="12.42578125" style="16" bestFit="1" customWidth="1"/>
    <col min="12559" max="12799" width="9.140625" style="16"/>
    <col min="12800" max="12800" width="67.140625" style="16" customWidth="1"/>
    <col min="12801" max="12801" width="6.7109375" style="16" customWidth="1"/>
    <col min="12802" max="12802" width="8.5703125" style="16" customWidth="1"/>
    <col min="12803" max="12803" width="5.42578125" style="16" customWidth="1"/>
    <col min="12804" max="12804" width="6.7109375" style="16" customWidth="1"/>
    <col min="12805" max="12805" width="12.28515625" style="16" customWidth="1"/>
    <col min="12806" max="12806" width="10.42578125" style="16" customWidth="1"/>
    <col min="12807" max="12807" width="21.85546875" style="16" customWidth="1"/>
    <col min="12808" max="12808" width="22.5703125" style="16" customWidth="1"/>
    <col min="12809" max="12809" width="23.5703125" style="16" customWidth="1"/>
    <col min="12810" max="12810" width="16.5703125" style="16" customWidth="1"/>
    <col min="12811" max="12811" width="9.140625" style="16"/>
    <col min="12812" max="12812" width="15" style="16" bestFit="1" customWidth="1"/>
    <col min="12813" max="12813" width="13.7109375" style="16" customWidth="1"/>
    <col min="12814" max="12814" width="12.42578125" style="16" bestFit="1" customWidth="1"/>
    <col min="12815" max="13055" width="9.140625" style="16"/>
    <col min="13056" max="13056" width="67.140625" style="16" customWidth="1"/>
    <col min="13057" max="13057" width="6.7109375" style="16" customWidth="1"/>
    <col min="13058" max="13058" width="8.5703125" style="16" customWidth="1"/>
    <col min="13059" max="13059" width="5.42578125" style="16" customWidth="1"/>
    <col min="13060" max="13060" width="6.7109375" style="16" customWidth="1"/>
    <col min="13061" max="13061" width="12.28515625" style="16" customWidth="1"/>
    <col min="13062" max="13062" width="10.42578125" style="16" customWidth="1"/>
    <col min="13063" max="13063" width="21.85546875" style="16" customWidth="1"/>
    <col min="13064" max="13064" width="22.5703125" style="16" customWidth="1"/>
    <col min="13065" max="13065" width="23.5703125" style="16" customWidth="1"/>
    <col min="13066" max="13066" width="16.5703125" style="16" customWidth="1"/>
    <col min="13067" max="13067" width="9.140625" style="16"/>
    <col min="13068" max="13068" width="15" style="16" bestFit="1" customWidth="1"/>
    <col min="13069" max="13069" width="13.7109375" style="16" customWidth="1"/>
    <col min="13070" max="13070" width="12.42578125" style="16" bestFit="1" customWidth="1"/>
    <col min="13071" max="13311" width="9.140625" style="16"/>
    <col min="13312" max="13312" width="67.140625" style="16" customWidth="1"/>
    <col min="13313" max="13313" width="6.7109375" style="16" customWidth="1"/>
    <col min="13314" max="13314" width="8.5703125" style="16" customWidth="1"/>
    <col min="13315" max="13315" width="5.42578125" style="16" customWidth="1"/>
    <col min="13316" max="13316" width="6.7109375" style="16" customWidth="1"/>
    <col min="13317" max="13317" width="12.28515625" style="16" customWidth="1"/>
    <col min="13318" max="13318" width="10.42578125" style="16" customWidth="1"/>
    <col min="13319" max="13319" width="21.85546875" style="16" customWidth="1"/>
    <col min="13320" max="13320" width="22.5703125" style="16" customWidth="1"/>
    <col min="13321" max="13321" width="23.5703125" style="16" customWidth="1"/>
    <col min="13322" max="13322" width="16.5703125" style="16" customWidth="1"/>
    <col min="13323" max="13323" width="9.140625" style="16"/>
    <col min="13324" max="13324" width="15" style="16" bestFit="1" customWidth="1"/>
    <col min="13325" max="13325" width="13.7109375" style="16" customWidth="1"/>
    <col min="13326" max="13326" width="12.42578125" style="16" bestFit="1" customWidth="1"/>
    <col min="13327" max="13567" width="9.140625" style="16"/>
    <col min="13568" max="13568" width="67.140625" style="16" customWidth="1"/>
    <col min="13569" max="13569" width="6.7109375" style="16" customWidth="1"/>
    <col min="13570" max="13570" width="8.5703125" style="16" customWidth="1"/>
    <col min="13571" max="13571" width="5.42578125" style="16" customWidth="1"/>
    <col min="13572" max="13572" width="6.7109375" style="16" customWidth="1"/>
    <col min="13573" max="13573" width="12.28515625" style="16" customWidth="1"/>
    <col min="13574" max="13574" width="10.42578125" style="16" customWidth="1"/>
    <col min="13575" max="13575" width="21.85546875" style="16" customWidth="1"/>
    <col min="13576" max="13576" width="22.5703125" style="16" customWidth="1"/>
    <col min="13577" max="13577" width="23.5703125" style="16" customWidth="1"/>
    <col min="13578" max="13578" width="16.5703125" style="16" customWidth="1"/>
    <col min="13579" max="13579" width="9.140625" style="16"/>
    <col min="13580" max="13580" width="15" style="16" bestFit="1" customWidth="1"/>
    <col min="13581" max="13581" width="13.7109375" style="16" customWidth="1"/>
    <col min="13582" max="13582" width="12.42578125" style="16" bestFit="1" customWidth="1"/>
    <col min="13583" max="13823" width="9.140625" style="16"/>
    <col min="13824" max="13824" width="67.140625" style="16" customWidth="1"/>
    <col min="13825" max="13825" width="6.7109375" style="16" customWidth="1"/>
    <col min="13826" max="13826" width="8.5703125" style="16" customWidth="1"/>
    <col min="13827" max="13827" width="5.42578125" style="16" customWidth="1"/>
    <col min="13828" max="13828" width="6.7109375" style="16" customWidth="1"/>
    <col min="13829" max="13829" width="12.28515625" style="16" customWidth="1"/>
    <col min="13830" max="13830" width="10.42578125" style="16" customWidth="1"/>
    <col min="13831" max="13831" width="21.85546875" style="16" customWidth="1"/>
    <col min="13832" max="13832" width="22.5703125" style="16" customWidth="1"/>
    <col min="13833" max="13833" width="23.5703125" style="16" customWidth="1"/>
    <col min="13834" max="13834" width="16.5703125" style="16" customWidth="1"/>
    <col min="13835" max="13835" width="9.140625" style="16"/>
    <col min="13836" max="13836" width="15" style="16" bestFit="1" customWidth="1"/>
    <col min="13837" max="13837" width="13.7109375" style="16" customWidth="1"/>
    <col min="13838" max="13838" width="12.42578125" style="16" bestFit="1" customWidth="1"/>
    <col min="13839" max="14079" width="9.140625" style="16"/>
    <col min="14080" max="14080" width="67.140625" style="16" customWidth="1"/>
    <col min="14081" max="14081" width="6.7109375" style="16" customWidth="1"/>
    <col min="14082" max="14082" width="8.5703125" style="16" customWidth="1"/>
    <col min="14083" max="14083" width="5.42578125" style="16" customWidth="1"/>
    <col min="14084" max="14084" width="6.7109375" style="16" customWidth="1"/>
    <col min="14085" max="14085" width="12.28515625" style="16" customWidth="1"/>
    <col min="14086" max="14086" width="10.42578125" style="16" customWidth="1"/>
    <col min="14087" max="14087" width="21.85546875" style="16" customWidth="1"/>
    <col min="14088" max="14088" width="22.5703125" style="16" customWidth="1"/>
    <col min="14089" max="14089" width="23.5703125" style="16" customWidth="1"/>
    <col min="14090" max="14090" width="16.5703125" style="16" customWidth="1"/>
    <col min="14091" max="14091" width="9.140625" style="16"/>
    <col min="14092" max="14092" width="15" style="16" bestFit="1" customWidth="1"/>
    <col min="14093" max="14093" width="13.7109375" style="16" customWidth="1"/>
    <col min="14094" max="14094" width="12.42578125" style="16" bestFit="1" customWidth="1"/>
    <col min="14095" max="14335" width="9.140625" style="16"/>
    <col min="14336" max="14336" width="67.140625" style="16" customWidth="1"/>
    <col min="14337" max="14337" width="6.7109375" style="16" customWidth="1"/>
    <col min="14338" max="14338" width="8.5703125" style="16" customWidth="1"/>
    <col min="14339" max="14339" width="5.42578125" style="16" customWidth="1"/>
    <col min="14340" max="14340" width="6.7109375" style="16" customWidth="1"/>
    <col min="14341" max="14341" width="12.28515625" style="16" customWidth="1"/>
    <col min="14342" max="14342" width="10.42578125" style="16" customWidth="1"/>
    <col min="14343" max="14343" width="21.85546875" style="16" customWidth="1"/>
    <col min="14344" max="14344" width="22.5703125" style="16" customWidth="1"/>
    <col min="14345" max="14345" width="23.5703125" style="16" customWidth="1"/>
    <col min="14346" max="14346" width="16.5703125" style="16" customWidth="1"/>
    <col min="14347" max="14347" width="9.140625" style="16"/>
    <col min="14348" max="14348" width="15" style="16" bestFit="1" customWidth="1"/>
    <col min="14349" max="14349" width="13.7109375" style="16" customWidth="1"/>
    <col min="14350" max="14350" width="12.42578125" style="16" bestFit="1" customWidth="1"/>
    <col min="14351" max="14591" width="9.140625" style="16"/>
    <col min="14592" max="14592" width="67.140625" style="16" customWidth="1"/>
    <col min="14593" max="14593" width="6.7109375" style="16" customWidth="1"/>
    <col min="14594" max="14594" width="8.5703125" style="16" customWidth="1"/>
    <col min="14595" max="14595" width="5.42578125" style="16" customWidth="1"/>
    <col min="14596" max="14596" width="6.7109375" style="16" customWidth="1"/>
    <col min="14597" max="14597" width="12.28515625" style="16" customWidth="1"/>
    <col min="14598" max="14598" width="10.42578125" style="16" customWidth="1"/>
    <col min="14599" max="14599" width="21.85546875" style="16" customWidth="1"/>
    <col min="14600" max="14600" width="22.5703125" style="16" customWidth="1"/>
    <col min="14601" max="14601" width="23.5703125" style="16" customWidth="1"/>
    <col min="14602" max="14602" width="16.5703125" style="16" customWidth="1"/>
    <col min="14603" max="14603" width="9.140625" style="16"/>
    <col min="14604" max="14604" width="15" style="16" bestFit="1" customWidth="1"/>
    <col min="14605" max="14605" width="13.7109375" style="16" customWidth="1"/>
    <col min="14606" max="14606" width="12.42578125" style="16" bestFit="1" customWidth="1"/>
    <col min="14607" max="14847" width="9.140625" style="16"/>
    <col min="14848" max="14848" width="67.140625" style="16" customWidth="1"/>
    <col min="14849" max="14849" width="6.7109375" style="16" customWidth="1"/>
    <col min="14850" max="14850" width="8.5703125" style="16" customWidth="1"/>
    <col min="14851" max="14851" width="5.42578125" style="16" customWidth="1"/>
    <col min="14852" max="14852" width="6.7109375" style="16" customWidth="1"/>
    <col min="14853" max="14853" width="12.28515625" style="16" customWidth="1"/>
    <col min="14854" max="14854" width="10.42578125" style="16" customWidth="1"/>
    <col min="14855" max="14855" width="21.85546875" style="16" customWidth="1"/>
    <col min="14856" max="14856" width="22.5703125" style="16" customWidth="1"/>
    <col min="14857" max="14857" width="23.5703125" style="16" customWidth="1"/>
    <col min="14858" max="14858" width="16.5703125" style="16" customWidth="1"/>
    <col min="14859" max="14859" width="9.140625" style="16"/>
    <col min="14860" max="14860" width="15" style="16" bestFit="1" customWidth="1"/>
    <col min="14861" max="14861" width="13.7109375" style="16" customWidth="1"/>
    <col min="14862" max="14862" width="12.42578125" style="16" bestFit="1" customWidth="1"/>
    <col min="14863" max="15103" width="9.140625" style="16"/>
    <col min="15104" max="15104" width="67.140625" style="16" customWidth="1"/>
    <col min="15105" max="15105" width="6.7109375" style="16" customWidth="1"/>
    <col min="15106" max="15106" width="8.5703125" style="16" customWidth="1"/>
    <col min="15107" max="15107" width="5.42578125" style="16" customWidth="1"/>
    <col min="15108" max="15108" width="6.7109375" style="16" customWidth="1"/>
    <col min="15109" max="15109" width="12.28515625" style="16" customWidth="1"/>
    <col min="15110" max="15110" width="10.42578125" style="16" customWidth="1"/>
    <col min="15111" max="15111" width="21.85546875" style="16" customWidth="1"/>
    <col min="15112" max="15112" width="22.5703125" style="16" customWidth="1"/>
    <col min="15113" max="15113" width="23.5703125" style="16" customWidth="1"/>
    <col min="15114" max="15114" width="16.5703125" style="16" customWidth="1"/>
    <col min="15115" max="15115" width="9.140625" style="16"/>
    <col min="15116" max="15116" width="15" style="16" bestFit="1" customWidth="1"/>
    <col min="15117" max="15117" width="13.7109375" style="16" customWidth="1"/>
    <col min="15118" max="15118" width="12.42578125" style="16" bestFit="1" customWidth="1"/>
    <col min="15119" max="15359" width="9.140625" style="16"/>
    <col min="15360" max="15360" width="67.140625" style="16" customWidth="1"/>
    <col min="15361" max="15361" width="6.7109375" style="16" customWidth="1"/>
    <col min="15362" max="15362" width="8.5703125" style="16" customWidth="1"/>
    <col min="15363" max="15363" width="5.42578125" style="16" customWidth="1"/>
    <col min="15364" max="15364" width="6.7109375" style="16" customWidth="1"/>
    <col min="15365" max="15365" width="12.28515625" style="16" customWidth="1"/>
    <col min="15366" max="15366" width="10.42578125" style="16" customWidth="1"/>
    <col min="15367" max="15367" width="21.85546875" style="16" customWidth="1"/>
    <col min="15368" max="15368" width="22.5703125" style="16" customWidth="1"/>
    <col min="15369" max="15369" width="23.5703125" style="16" customWidth="1"/>
    <col min="15370" max="15370" width="16.5703125" style="16" customWidth="1"/>
    <col min="15371" max="15371" width="9.140625" style="16"/>
    <col min="15372" max="15372" width="15" style="16" bestFit="1" customWidth="1"/>
    <col min="15373" max="15373" width="13.7109375" style="16" customWidth="1"/>
    <col min="15374" max="15374" width="12.42578125" style="16" bestFit="1" customWidth="1"/>
    <col min="15375" max="15615" width="9.140625" style="16"/>
    <col min="15616" max="15616" width="67.140625" style="16" customWidth="1"/>
    <col min="15617" max="15617" width="6.7109375" style="16" customWidth="1"/>
    <col min="15618" max="15618" width="8.5703125" style="16" customWidth="1"/>
    <col min="15619" max="15619" width="5.42578125" style="16" customWidth="1"/>
    <col min="15620" max="15620" width="6.7109375" style="16" customWidth="1"/>
    <col min="15621" max="15621" width="12.28515625" style="16" customWidth="1"/>
    <col min="15622" max="15622" width="10.42578125" style="16" customWidth="1"/>
    <col min="15623" max="15623" width="21.85546875" style="16" customWidth="1"/>
    <col min="15624" max="15624" width="22.5703125" style="16" customWidth="1"/>
    <col min="15625" max="15625" width="23.5703125" style="16" customWidth="1"/>
    <col min="15626" max="15626" width="16.5703125" style="16" customWidth="1"/>
    <col min="15627" max="15627" width="9.140625" style="16"/>
    <col min="15628" max="15628" width="15" style="16" bestFit="1" customWidth="1"/>
    <col min="15629" max="15629" width="13.7109375" style="16" customWidth="1"/>
    <col min="15630" max="15630" width="12.42578125" style="16" bestFit="1" customWidth="1"/>
    <col min="15631" max="15871" width="9.140625" style="16"/>
    <col min="15872" max="15872" width="67.140625" style="16" customWidth="1"/>
    <col min="15873" max="15873" width="6.7109375" style="16" customWidth="1"/>
    <col min="15874" max="15874" width="8.5703125" style="16" customWidth="1"/>
    <col min="15875" max="15875" width="5.42578125" style="16" customWidth="1"/>
    <col min="15876" max="15876" width="6.7109375" style="16" customWidth="1"/>
    <col min="15877" max="15877" width="12.28515625" style="16" customWidth="1"/>
    <col min="15878" max="15878" width="10.42578125" style="16" customWidth="1"/>
    <col min="15879" max="15879" width="21.85546875" style="16" customWidth="1"/>
    <col min="15880" max="15880" width="22.5703125" style="16" customWidth="1"/>
    <col min="15881" max="15881" width="23.5703125" style="16" customWidth="1"/>
    <col min="15882" max="15882" width="16.5703125" style="16" customWidth="1"/>
    <col min="15883" max="15883" width="9.140625" style="16"/>
    <col min="15884" max="15884" width="15" style="16" bestFit="1" customWidth="1"/>
    <col min="15885" max="15885" width="13.7109375" style="16" customWidth="1"/>
    <col min="15886" max="15886" width="12.42578125" style="16" bestFit="1" customWidth="1"/>
    <col min="15887" max="16127" width="9.140625" style="16"/>
    <col min="16128" max="16128" width="67.140625" style="16" customWidth="1"/>
    <col min="16129" max="16129" width="6.7109375" style="16" customWidth="1"/>
    <col min="16130" max="16130" width="8.5703125" style="16" customWidth="1"/>
    <col min="16131" max="16131" width="5.42578125" style="16" customWidth="1"/>
    <col min="16132" max="16132" width="6.7109375" style="16" customWidth="1"/>
    <col min="16133" max="16133" width="12.28515625" style="16" customWidth="1"/>
    <col min="16134" max="16134" width="10.42578125" style="16" customWidth="1"/>
    <col min="16135" max="16135" width="21.85546875" style="16" customWidth="1"/>
    <col min="16136" max="16136" width="22.5703125" style="16" customWidth="1"/>
    <col min="16137" max="16137" width="23.5703125" style="16" customWidth="1"/>
    <col min="16138" max="16138" width="16.5703125" style="16" customWidth="1"/>
    <col min="16139" max="16139" width="9.140625" style="16"/>
    <col min="16140" max="16140" width="15" style="16" bestFit="1" customWidth="1"/>
    <col min="16141" max="16141" width="13.7109375" style="16" customWidth="1"/>
    <col min="16142" max="16142" width="12.42578125" style="16" bestFit="1" customWidth="1"/>
    <col min="16143" max="16384" width="9.140625" style="16"/>
  </cols>
  <sheetData>
    <row r="1" spans="1:14" ht="18.75" x14ac:dyDescent="0.3">
      <c r="H1" s="97" t="s">
        <v>0</v>
      </c>
      <c r="I1" s="97"/>
      <c r="J1" s="97"/>
    </row>
    <row r="2" spans="1:14" ht="18.75" x14ac:dyDescent="0.3">
      <c r="H2" s="97" t="s">
        <v>1</v>
      </c>
      <c r="I2" s="97"/>
      <c r="J2" s="97"/>
    </row>
    <row r="3" spans="1:14" ht="18.75" x14ac:dyDescent="0.3">
      <c r="H3" s="97" t="s">
        <v>2</v>
      </c>
      <c r="I3" s="97"/>
      <c r="J3" s="97"/>
    </row>
    <row r="4" spans="1:14" ht="18.75" x14ac:dyDescent="0.3">
      <c r="H4" s="97" t="s">
        <v>1230</v>
      </c>
      <c r="I4" s="97"/>
      <c r="J4" s="97"/>
    </row>
    <row r="6" spans="1:14" ht="39" customHeight="1" x14ac:dyDescent="0.25">
      <c r="A6" s="282" t="s">
        <v>1231</v>
      </c>
      <c r="B6" s="283"/>
      <c r="C6" s="283"/>
      <c r="D6" s="283"/>
      <c r="E6" s="283"/>
      <c r="F6" s="283"/>
      <c r="G6" s="283"/>
      <c r="H6" s="283"/>
      <c r="I6" s="283"/>
      <c r="J6" s="283"/>
    </row>
    <row r="8" spans="1:14" ht="18.75" x14ac:dyDescent="0.25">
      <c r="A8" s="284" t="s">
        <v>931</v>
      </c>
      <c r="B8" s="284"/>
      <c r="C8" s="284"/>
      <c r="D8" s="284"/>
      <c r="E8" s="284"/>
      <c r="F8" s="284"/>
      <c r="G8" s="284"/>
      <c r="H8" s="284"/>
      <c r="I8" s="284"/>
      <c r="J8" s="284"/>
    </row>
    <row r="9" spans="1:14" ht="45" customHeight="1" x14ac:dyDescent="0.25">
      <c r="A9" s="285" t="s">
        <v>4</v>
      </c>
      <c r="B9" s="285" t="s">
        <v>5</v>
      </c>
      <c r="C9" s="285" t="s">
        <v>6</v>
      </c>
      <c r="D9" s="285" t="s">
        <v>7</v>
      </c>
      <c r="E9" s="285" t="s">
        <v>8</v>
      </c>
      <c r="F9" s="285" t="s">
        <v>9</v>
      </c>
      <c r="G9" s="285" t="s">
        <v>10</v>
      </c>
      <c r="H9" s="287" t="s">
        <v>1065</v>
      </c>
      <c r="I9" s="289" t="s">
        <v>1232</v>
      </c>
      <c r="J9" s="291" t="s">
        <v>841</v>
      </c>
    </row>
    <row r="10" spans="1:14" ht="51" customHeight="1" x14ac:dyDescent="0.25">
      <c r="A10" s="286"/>
      <c r="B10" s="286"/>
      <c r="C10" s="286"/>
      <c r="D10" s="286"/>
      <c r="E10" s="286"/>
      <c r="F10" s="286"/>
      <c r="G10" s="286"/>
      <c r="H10" s="288"/>
      <c r="I10" s="290"/>
      <c r="J10" s="291"/>
      <c r="L10" s="44"/>
      <c r="M10" s="44"/>
      <c r="N10" s="44"/>
    </row>
    <row r="11" spans="1:14" ht="18.75" x14ac:dyDescent="0.25">
      <c r="A11" s="51" t="s">
        <v>11</v>
      </c>
      <c r="B11" s="52" t="s">
        <v>12</v>
      </c>
      <c r="C11" s="53">
        <v>3</v>
      </c>
      <c r="D11" s="53">
        <v>4</v>
      </c>
      <c r="E11" s="53">
        <v>5</v>
      </c>
      <c r="F11" s="53">
        <v>6</v>
      </c>
      <c r="G11" s="53">
        <v>7</v>
      </c>
      <c r="H11" s="54">
        <v>9</v>
      </c>
      <c r="I11" s="55">
        <v>10</v>
      </c>
      <c r="J11" s="56">
        <v>11</v>
      </c>
      <c r="L11" s="57"/>
      <c r="M11" s="57"/>
      <c r="N11" s="44"/>
    </row>
    <row r="12" spans="1:14" ht="75" x14ac:dyDescent="0.25">
      <c r="A12" s="226" t="s">
        <v>14</v>
      </c>
      <c r="B12" s="227" t="s">
        <v>15</v>
      </c>
      <c r="C12" s="228" t="s">
        <v>3</v>
      </c>
      <c r="D12" s="228" t="s">
        <v>3</v>
      </c>
      <c r="E12" s="228" t="s">
        <v>3</v>
      </c>
      <c r="F12" s="228" t="s">
        <v>3</v>
      </c>
      <c r="G12" s="228" t="s">
        <v>3</v>
      </c>
      <c r="H12" s="229">
        <v>169097652.16999999</v>
      </c>
      <c r="I12" s="60">
        <f>I13+I39+I67+I72+I80+I104+I117+I122</f>
        <v>165827352.56999996</v>
      </c>
      <c r="J12" s="61">
        <f t="shared" ref="J12:J75" si="0">I12/H12*100</f>
        <v>98.06602897318038</v>
      </c>
      <c r="K12" s="62"/>
      <c r="L12" s="62"/>
      <c r="M12" s="62"/>
      <c r="N12" s="62"/>
    </row>
    <row r="13" spans="1:14" ht="56.25" x14ac:dyDescent="0.25">
      <c r="A13" s="226" t="s">
        <v>16</v>
      </c>
      <c r="B13" s="227" t="s">
        <v>15</v>
      </c>
      <c r="C13" s="227" t="s">
        <v>17</v>
      </c>
      <c r="D13" s="227" t="s">
        <v>15</v>
      </c>
      <c r="E13" s="228" t="s">
        <v>3</v>
      </c>
      <c r="F13" s="228" t="s">
        <v>3</v>
      </c>
      <c r="G13" s="228" t="s">
        <v>3</v>
      </c>
      <c r="H13" s="229">
        <v>62235554.840000004</v>
      </c>
      <c r="I13" s="60">
        <f>I14</f>
        <v>60755642.249999985</v>
      </c>
      <c r="J13" s="61">
        <f t="shared" si="0"/>
        <v>97.62207857902979</v>
      </c>
      <c r="K13" s="44"/>
      <c r="L13" s="57"/>
      <c r="M13" s="44"/>
      <c r="N13" s="44"/>
    </row>
    <row r="14" spans="1:14" ht="18.75" x14ac:dyDescent="0.25">
      <c r="A14" s="226" t="s">
        <v>18</v>
      </c>
      <c r="B14" s="227" t="s">
        <v>15</v>
      </c>
      <c r="C14" s="227" t="s">
        <v>17</v>
      </c>
      <c r="D14" s="227" t="s">
        <v>15</v>
      </c>
      <c r="E14" s="227" t="s">
        <v>19</v>
      </c>
      <c r="F14" s="230" t="s">
        <v>3</v>
      </c>
      <c r="G14" s="230" t="s">
        <v>3</v>
      </c>
      <c r="H14" s="229">
        <v>62235554.840000004</v>
      </c>
      <c r="I14" s="60">
        <f>I15+I18+I25+I28+I33+I36</f>
        <v>60755642.249999985</v>
      </c>
      <c r="J14" s="61">
        <f t="shared" si="0"/>
        <v>97.62207857902979</v>
      </c>
      <c r="K14" s="44"/>
      <c r="L14" s="44"/>
      <c r="M14" s="44"/>
      <c r="N14" s="44"/>
    </row>
    <row r="15" spans="1:14" ht="56.25" x14ac:dyDescent="0.25">
      <c r="A15" s="231" t="s">
        <v>20</v>
      </c>
      <c r="B15" s="232" t="s">
        <v>15</v>
      </c>
      <c r="C15" s="232" t="s">
        <v>17</v>
      </c>
      <c r="D15" s="232" t="s">
        <v>15</v>
      </c>
      <c r="E15" s="232" t="s">
        <v>19</v>
      </c>
      <c r="F15" s="232" t="s">
        <v>21</v>
      </c>
      <c r="G15" s="233" t="s">
        <v>3</v>
      </c>
      <c r="H15" s="234">
        <v>3533405.33</v>
      </c>
      <c r="I15" s="66">
        <v>3514008.48</v>
      </c>
      <c r="J15" s="67">
        <f t="shared" si="0"/>
        <v>99.451043732930572</v>
      </c>
      <c r="K15" s="44"/>
      <c r="L15" s="44"/>
      <c r="M15" s="44"/>
      <c r="N15" s="44"/>
    </row>
    <row r="16" spans="1:14" ht="93.75" x14ac:dyDescent="0.25">
      <c r="A16" s="231" t="s">
        <v>22</v>
      </c>
      <c r="B16" s="232" t="s">
        <v>15</v>
      </c>
      <c r="C16" s="232" t="s">
        <v>17</v>
      </c>
      <c r="D16" s="232" t="s">
        <v>15</v>
      </c>
      <c r="E16" s="232" t="s">
        <v>19</v>
      </c>
      <c r="F16" s="232" t="s">
        <v>21</v>
      </c>
      <c r="G16" s="232" t="s">
        <v>23</v>
      </c>
      <c r="H16" s="234">
        <v>3533405.33</v>
      </c>
      <c r="I16" s="66">
        <v>3514008.48</v>
      </c>
      <c r="J16" s="67">
        <f t="shared" si="0"/>
        <v>99.451043732930572</v>
      </c>
      <c r="K16" s="44"/>
      <c r="L16" s="44"/>
      <c r="M16" s="44"/>
      <c r="N16" s="44"/>
    </row>
    <row r="17" spans="1:14" ht="37.5" x14ac:dyDescent="0.25">
      <c r="A17" s="231" t="s">
        <v>24</v>
      </c>
      <c r="B17" s="232" t="s">
        <v>15</v>
      </c>
      <c r="C17" s="232" t="s">
        <v>17</v>
      </c>
      <c r="D17" s="232" t="s">
        <v>15</v>
      </c>
      <c r="E17" s="232" t="s">
        <v>19</v>
      </c>
      <c r="F17" s="232" t="s">
        <v>21</v>
      </c>
      <c r="G17" s="232" t="s">
        <v>25</v>
      </c>
      <c r="H17" s="234">
        <v>3533405.33</v>
      </c>
      <c r="I17" s="66">
        <v>3514008.48</v>
      </c>
      <c r="J17" s="67">
        <f t="shared" si="0"/>
        <v>99.451043732930572</v>
      </c>
      <c r="K17" s="44"/>
      <c r="L17" s="44"/>
      <c r="M17" s="44"/>
      <c r="N17" s="44"/>
    </row>
    <row r="18" spans="1:14" ht="37.5" x14ac:dyDescent="0.25">
      <c r="A18" s="231" t="s">
        <v>26</v>
      </c>
      <c r="B18" s="232" t="s">
        <v>15</v>
      </c>
      <c r="C18" s="232" t="s">
        <v>17</v>
      </c>
      <c r="D18" s="232" t="s">
        <v>15</v>
      </c>
      <c r="E18" s="232" t="s">
        <v>19</v>
      </c>
      <c r="F18" s="232" t="s">
        <v>27</v>
      </c>
      <c r="G18" s="233" t="s">
        <v>3</v>
      </c>
      <c r="H18" s="234">
        <v>48644717.969999999</v>
      </c>
      <c r="I18" s="66">
        <v>47505285.829999998</v>
      </c>
      <c r="J18" s="67">
        <f t="shared" si="0"/>
        <v>97.657644678497874</v>
      </c>
      <c r="K18" s="44"/>
      <c r="L18" s="44"/>
      <c r="M18" s="44"/>
      <c r="N18" s="44"/>
    </row>
    <row r="19" spans="1:14" ht="93.75" x14ac:dyDescent="0.25">
      <c r="A19" s="231" t="s">
        <v>22</v>
      </c>
      <c r="B19" s="232" t="s">
        <v>15</v>
      </c>
      <c r="C19" s="232" t="s">
        <v>17</v>
      </c>
      <c r="D19" s="232" t="s">
        <v>15</v>
      </c>
      <c r="E19" s="232" t="s">
        <v>19</v>
      </c>
      <c r="F19" s="232" t="s">
        <v>27</v>
      </c>
      <c r="G19" s="232" t="s">
        <v>23</v>
      </c>
      <c r="H19" s="234">
        <v>48371697.969999999</v>
      </c>
      <c r="I19" s="66">
        <v>47300639.43</v>
      </c>
      <c r="J19" s="67">
        <f t="shared" si="0"/>
        <v>97.785774357839855</v>
      </c>
      <c r="K19" s="44"/>
      <c r="L19" s="44"/>
      <c r="M19" s="44"/>
      <c r="N19" s="44"/>
    </row>
    <row r="20" spans="1:14" ht="37.5" x14ac:dyDescent="0.25">
      <c r="A20" s="231" t="s">
        <v>24</v>
      </c>
      <c r="B20" s="232" t="s">
        <v>15</v>
      </c>
      <c r="C20" s="232" t="s">
        <v>17</v>
      </c>
      <c r="D20" s="232" t="s">
        <v>15</v>
      </c>
      <c r="E20" s="232" t="s">
        <v>19</v>
      </c>
      <c r="F20" s="232" t="s">
        <v>27</v>
      </c>
      <c r="G20" s="232" t="s">
        <v>25</v>
      </c>
      <c r="H20" s="234">
        <v>48371697.969999999</v>
      </c>
      <c r="I20" s="66">
        <v>47300639.43</v>
      </c>
      <c r="J20" s="67">
        <f t="shared" si="0"/>
        <v>97.785774357839855</v>
      </c>
      <c r="K20" s="44"/>
      <c r="L20" s="44"/>
      <c r="M20" s="44"/>
      <c r="N20" s="44"/>
    </row>
    <row r="21" spans="1:14" ht="37.5" x14ac:dyDescent="0.25">
      <c r="A21" s="231" t="s">
        <v>28</v>
      </c>
      <c r="B21" s="232" t="s">
        <v>15</v>
      </c>
      <c r="C21" s="232" t="s">
        <v>17</v>
      </c>
      <c r="D21" s="232" t="s">
        <v>15</v>
      </c>
      <c r="E21" s="232" t="s">
        <v>19</v>
      </c>
      <c r="F21" s="232" t="s">
        <v>27</v>
      </c>
      <c r="G21" s="232" t="s">
        <v>29</v>
      </c>
      <c r="H21" s="234">
        <v>117500</v>
      </c>
      <c r="I21" s="66">
        <v>50640.43</v>
      </c>
      <c r="J21" s="67">
        <f t="shared" si="0"/>
        <v>43.098238297872342</v>
      </c>
      <c r="K21" s="44"/>
      <c r="L21" s="44"/>
      <c r="M21" s="44"/>
      <c r="N21" s="44"/>
    </row>
    <row r="22" spans="1:14" ht="37.5" x14ac:dyDescent="0.25">
      <c r="A22" s="231" t="s">
        <v>30</v>
      </c>
      <c r="B22" s="232" t="s">
        <v>15</v>
      </c>
      <c r="C22" s="232" t="s">
        <v>17</v>
      </c>
      <c r="D22" s="232" t="s">
        <v>15</v>
      </c>
      <c r="E22" s="232" t="s">
        <v>19</v>
      </c>
      <c r="F22" s="232" t="s">
        <v>27</v>
      </c>
      <c r="G22" s="232" t="s">
        <v>31</v>
      </c>
      <c r="H22" s="234">
        <v>117500</v>
      </c>
      <c r="I22" s="66">
        <v>50640.43</v>
      </c>
      <c r="J22" s="67">
        <f t="shared" si="0"/>
        <v>43.098238297872342</v>
      </c>
      <c r="K22" s="44"/>
      <c r="L22" s="44"/>
      <c r="M22" s="44"/>
      <c r="N22" s="44"/>
    </row>
    <row r="23" spans="1:14" ht="18.75" x14ac:dyDescent="0.25">
      <c r="A23" s="231" t="s">
        <v>32</v>
      </c>
      <c r="B23" s="232" t="s">
        <v>15</v>
      </c>
      <c r="C23" s="232" t="s">
        <v>17</v>
      </c>
      <c r="D23" s="232" t="s">
        <v>15</v>
      </c>
      <c r="E23" s="232" t="s">
        <v>19</v>
      </c>
      <c r="F23" s="232" t="s">
        <v>27</v>
      </c>
      <c r="G23" s="232" t="s">
        <v>33</v>
      </c>
      <c r="H23" s="234">
        <v>155520</v>
      </c>
      <c r="I23" s="66">
        <v>154005.97</v>
      </c>
      <c r="J23" s="67">
        <f t="shared" si="0"/>
        <v>99.026472479423859</v>
      </c>
      <c r="K23" s="44"/>
      <c r="L23" s="44"/>
      <c r="M23" s="44"/>
      <c r="N23" s="44"/>
    </row>
    <row r="24" spans="1:14" ht="18.75" x14ac:dyDescent="0.25">
      <c r="A24" s="231" t="s">
        <v>34</v>
      </c>
      <c r="B24" s="232" t="s">
        <v>15</v>
      </c>
      <c r="C24" s="232" t="s">
        <v>17</v>
      </c>
      <c r="D24" s="232" t="s">
        <v>15</v>
      </c>
      <c r="E24" s="232" t="s">
        <v>19</v>
      </c>
      <c r="F24" s="232" t="s">
        <v>27</v>
      </c>
      <c r="G24" s="232" t="s">
        <v>35</v>
      </c>
      <c r="H24" s="234">
        <v>155520</v>
      </c>
      <c r="I24" s="66">
        <v>154005.97</v>
      </c>
      <c r="J24" s="67">
        <f t="shared" si="0"/>
        <v>99.026472479423859</v>
      </c>
      <c r="K24" s="44"/>
      <c r="L24" s="44"/>
      <c r="M24" s="44"/>
      <c r="N24" s="44"/>
    </row>
    <row r="25" spans="1:14" ht="56.25" x14ac:dyDescent="0.25">
      <c r="A25" s="231" t="s">
        <v>36</v>
      </c>
      <c r="B25" s="232" t="s">
        <v>15</v>
      </c>
      <c r="C25" s="232" t="s">
        <v>17</v>
      </c>
      <c r="D25" s="232" t="s">
        <v>15</v>
      </c>
      <c r="E25" s="232" t="s">
        <v>19</v>
      </c>
      <c r="F25" s="232" t="s">
        <v>37</v>
      </c>
      <c r="G25" s="233" t="s">
        <v>3</v>
      </c>
      <c r="H25" s="234">
        <v>466960</v>
      </c>
      <c r="I25" s="66">
        <v>462021.73</v>
      </c>
      <c r="J25" s="67">
        <f t="shared" si="0"/>
        <v>98.942464022614345</v>
      </c>
      <c r="K25" s="44"/>
      <c r="L25" s="44"/>
      <c r="M25" s="44"/>
      <c r="N25" s="44"/>
    </row>
    <row r="26" spans="1:14" ht="37.5" x14ac:dyDescent="0.25">
      <c r="A26" s="231" t="s">
        <v>28</v>
      </c>
      <c r="B26" s="232" t="s">
        <v>15</v>
      </c>
      <c r="C26" s="232" t="s">
        <v>17</v>
      </c>
      <c r="D26" s="232" t="s">
        <v>15</v>
      </c>
      <c r="E26" s="232" t="s">
        <v>19</v>
      </c>
      <c r="F26" s="232" t="s">
        <v>37</v>
      </c>
      <c r="G26" s="232" t="s">
        <v>29</v>
      </c>
      <c r="H26" s="234">
        <v>466960</v>
      </c>
      <c r="I26" s="66">
        <v>462021.73</v>
      </c>
      <c r="J26" s="67">
        <f t="shared" si="0"/>
        <v>98.942464022614345</v>
      </c>
      <c r="K26" s="44"/>
      <c r="L26" s="44"/>
      <c r="M26" s="44"/>
      <c r="N26" s="44"/>
    </row>
    <row r="27" spans="1:14" ht="37.5" x14ac:dyDescent="0.25">
      <c r="A27" s="231" t="s">
        <v>30</v>
      </c>
      <c r="B27" s="232" t="s">
        <v>15</v>
      </c>
      <c r="C27" s="232" t="s">
        <v>17</v>
      </c>
      <c r="D27" s="232" t="s">
        <v>15</v>
      </c>
      <c r="E27" s="232" t="s">
        <v>19</v>
      </c>
      <c r="F27" s="232" t="s">
        <v>37</v>
      </c>
      <c r="G27" s="232" t="s">
        <v>31</v>
      </c>
      <c r="H27" s="234">
        <v>466960</v>
      </c>
      <c r="I27" s="66">
        <v>462021.73</v>
      </c>
      <c r="J27" s="67">
        <f t="shared" si="0"/>
        <v>98.942464022614345</v>
      </c>
      <c r="K27" s="44"/>
      <c r="L27" s="44"/>
      <c r="M27" s="44"/>
      <c r="N27" s="44"/>
    </row>
    <row r="28" spans="1:14" ht="18.75" x14ac:dyDescent="0.25">
      <c r="A28" s="231" t="s">
        <v>38</v>
      </c>
      <c r="B28" s="232" t="s">
        <v>15</v>
      </c>
      <c r="C28" s="232" t="s">
        <v>17</v>
      </c>
      <c r="D28" s="232" t="s">
        <v>15</v>
      </c>
      <c r="E28" s="232" t="s">
        <v>19</v>
      </c>
      <c r="F28" s="232" t="s">
        <v>39</v>
      </c>
      <c r="G28" s="233" t="s">
        <v>3</v>
      </c>
      <c r="H28" s="234">
        <v>5045108.05</v>
      </c>
      <c r="I28" s="66">
        <v>4980708.37</v>
      </c>
      <c r="J28" s="67">
        <f t="shared" si="0"/>
        <v>98.723522284126304</v>
      </c>
      <c r="K28" s="44"/>
      <c r="L28" s="44"/>
      <c r="M28" s="44"/>
      <c r="N28" s="44"/>
    </row>
    <row r="29" spans="1:14" ht="93.75" x14ac:dyDescent="0.25">
      <c r="A29" s="231" t="s">
        <v>22</v>
      </c>
      <c r="B29" s="232" t="s">
        <v>15</v>
      </c>
      <c r="C29" s="232" t="s">
        <v>17</v>
      </c>
      <c r="D29" s="232" t="s">
        <v>15</v>
      </c>
      <c r="E29" s="232" t="s">
        <v>19</v>
      </c>
      <c r="F29" s="232" t="s">
        <v>39</v>
      </c>
      <c r="G29" s="232" t="s">
        <v>23</v>
      </c>
      <c r="H29" s="234">
        <v>4399036.5599999996</v>
      </c>
      <c r="I29" s="66">
        <v>4398981.68</v>
      </c>
      <c r="J29" s="67">
        <f t="shared" si="0"/>
        <v>99.998752454105542</v>
      </c>
      <c r="K29" s="44"/>
      <c r="L29" s="44"/>
      <c r="M29" s="44"/>
      <c r="N29" s="44"/>
    </row>
    <row r="30" spans="1:14" ht="18.75" x14ac:dyDescent="0.25">
      <c r="A30" s="231" t="s">
        <v>40</v>
      </c>
      <c r="B30" s="232" t="s">
        <v>15</v>
      </c>
      <c r="C30" s="232" t="s">
        <v>17</v>
      </c>
      <c r="D30" s="232" t="s">
        <v>15</v>
      </c>
      <c r="E30" s="232" t="s">
        <v>19</v>
      </c>
      <c r="F30" s="232" t="s">
        <v>39</v>
      </c>
      <c r="G30" s="232" t="s">
        <v>41</v>
      </c>
      <c r="H30" s="234">
        <v>4399036.5599999996</v>
      </c>
      <c r="I30" s="66">
        <v>4398981.68</v>
      </c>
      <c r="J30" s="67">
        <f t="shared" si="0"/>
        <v>99.998752454105542</v>
      </c>
      <c r="K30" s="44"/>
      <c r="L30" s="44"/>
      <c r="M30" s="44"/>
      <c r="N30" s="44"/>
    </row>
    <row r="31" spans="1:14" ht="37.5" x14ac:dyDescent="0.25">
      <c r="A31" s="231" t="s">
        <v>28</v>
      </c>
      <c r="B31" s="232" t="s">
        <v>15</v>
      </c>
      <c r="C31" s="232" t="s">
        <v>17</v>
      </c>
      <c r="D31" s="232" t="s">
        <v>15</v>
      </c>
      <c r="E31" s="232" t="s">
        <v>19</v>
      </c>
      <c r="F31" s="232" t="s">
        <v>39</v>
      </c>
      <c r="G31" s="232" t="s">
        <v>29</v>
      </c>
      <c r="H31" s="234">
        <v>646071.49</v>
      </c>
      <c r="I31" s="66">
        <v>581726.68999999994</v>
      </c>
      <c r="J31" s="67">
        <f t="shared" si="0"/>
        <v>90.040606806531571</v>
      </c>
      <c r="K31" s="44"/>
      <c r="L31" s="44"/>
      <c r="M31" s="44"/>
      <c r="N31" s="44"/>
    </row>
    <row r="32" spans="1:14" ht="37.5" x14ac:dyDescent="0.25">
      <c r="A32" s="231" t="s">
        <v>30</v>
      </c>
      <c r="B32" s="232" t="s">
        <v>15</v>
      </c>
      <c r="C32" s="232" t="s">
        <v>17</v>
      </c>
      <c r="D32" s="232" t="s">
        <v>15</v>
      </c>
      <c r="E32" s="232" t="s">
        <v>19</v>
      </c>
      <c r="F32" s="232" t="s">
        <v>39</v>
      </c>
      <c r="G32" s="232" t="s">
        <v>31</v>
      </c>
      <c r="H32" s="234">
        <v>646071.49</v>
      </c>
      <c r="I32" s="66">
        <v>581726.68999999994</v>
      </c>
      <c r="J32" s="67">
        <f t="shared" si="0"/>
        <v>90.040606806531571</v>
      </c>
      <c r="K32" s="44"/>
      <c r="L32" s="44"/>
      <c r="M32" s="44"/>
      <c r="N32" s="44"/>
    </row>
    <row r="33" spans="1:14" ht="56.25" x14ac:dyDescent="0.25">
      <c r="A33" s="231" t="s">
        <v>42</v>
      </c>
      <c r="B33" s="232" t="s">
        <v>15</v>
      </c>
      <c r="C33" s="232" t="s">
        <v>17</v>
      </c>
      <c r="D33" s="232" t="s">
        <v>15</v>
      </c>
      <c r="E33" s="232" t="s">
        <v>19</v>
      </c>
      <c r="F33" s="232" t="s">
        <v>43</v>
      </c>
      <c r="G33" s="233" t="s">
        <v>3</v>
      </c>
      <c r="H33" s="234">
        <v>2407160.4900000002</v>
      </c>
      <c r="I33" s="66">
        <v>2155414.84</v>
      </c>
      <c r="J33" s="67">
        <f t="shared" si="0"/>
        <v>89.541800347512336</v>
      </c>
      <c r="K33" s="44"/>
      <c r="L33" s="44"/>
      <c r="M33" s="44"/>
      <c r="N33" s="44"/>
    </row>
    <row r="34" spans="1:14" ht="37.5" x14ac:dyDescent="0.25">
      <c r="A34" s="231" t="s">
        <v>28</v>
      </c>
      <c r="B34" s="232" t="s">
        <v>15</v>
      </c>
      <c r="C34" s="232" t="s">
        <v>17</v>
      </c>
      <c r="D34" s="232" t="s">
        <v>15</v>
      </c>
      <c r="E34" s="232" t="s">
        <v>19</v>
      </c>
      <c r="F34" s="232" t="s">
        <v>43</v>
      </c>
      <c r="G34" s="232" t="s">
        <v>29</v>
      </c>
      <c r="H34" s="234">
        <v>2407160.4900000002</v>
      </c>
      <c r="I34" s="66">
        <v>2155414.84</v>
      </c>
      <c r="J34" s="67">
        <f t="shared" si="0"/>
        <v>89.541800347512336</v>
      </c>
      <c r="K34" s="44"/>
      <c r="L34" s="44"/>
      <c r="M34" s="44"/>
      <c r="N34" s="44"/>
    </row>
    <row r="35" spans="1:14" ht="37.5" x14ac:dyDescent="0.25">
      <c r="A35" s="231" t="s">
        <v>30</v>
      </c>
      <c r="B35" s="232" t="s">
        <v>15</v>
      </c>
      <c r="C35" s="232" t="s">
        <v>17</v>
      </c>
      <c r="D35" s="232" t="s">
        <v>15</v>
      </c>
      <c r="E35" s="232" t="s">
        <v>19</v>
      </c>
      <c r="F35" s="232" t="s">
        <v>43</v>
      </c>
      <c r="G35" s="232" t="s">
        <v>31</v>
      </c>
      <c r="H35" s="234">
        <v>2407160.4900000002</v>
      </c>
      <c r="I35" s="66">
        <v>2155414.84</v>
      </c>
      <c r="J35" s="67">
        <f t="shared" si="0"/>
        <v>89.541800347512336</v>
      </c>
      <c r="K35" s="44"/>
      <c r="L35" s="44"/>
      <c r="M35" s="44"/>
      <c r="N35" s="44"/>
    </row>
    <row r="36" spans="1:14" ht="18.75" x14ac:dyDescent="0.25">
      <c r="A36" s="231" t="s">
        <v>1233</v>
      </c>
      <c r="B36" s="232" t="s">
        <v>15</v>
      </c>
      <c r="C36" s="232" t="s">
        <v>17</v>
      </c>
      <c r="D36" s="232" t="s">
        <v>15</v>
      </c>
      <c r="E36" s="232" t="s">
        <v>19</v>
      </c>
      <c r="F36" s="232" t="s">
        <v>1234</v>
      </c>
      <c r="G36" s="233" t="s">
        <v>3</v>
      </c>
      <c r="H36" s="234">
        <v>2138203</v>
      </c>
      <c r="I36" s="66">
        <v>2138203</v>
      </c>
      <c r="J36" s="67">
        <f t="shared" si="0"/>
        <v>100</v>
      </c>
      <c r="K36" s="44"/>
      <c r="L36" s="44"/>
      <c r="M36" s="44"/>
      <c r="N36" s="44"/>
    </row>
    <row r="37" spans="1:14" ht="37.5" x14ac:dyDescent="0.25">
      <c r="A37" s="231" t="s">
        <v>28</v>
      </c>
      <c r="B37" s="232" t="s">
        <v>15</v>
      </c>
      <c r="C37" s="232" t="s">
        <v>17</v>
      </c>
      <c r="D37" s="232" t="s">
        <v>15</v>
      </c>
      <c r="E37" s="232" t="s">
        <v>19</v>
      </c>
      <c r="F37" s="232" t="s">
        <v>1234</v>
      </c>
      <c r="G37" s="232" t="s">
        <v>29</v>
      </c>
      <c r="H37" s="234">
        <v>2138203</v>
      </c>
      <c r="I37" s="66">
        <v>2138203</v>
      </c>
      <c r="J37" s="67">
        <f t="shared" si="0"/>
        <v>100</v>
      </c>
      <c r="K37" s="44"/>
      <c r="L37" s="44"/>
      <c r="M37" s="44"/>
      <c r="N37" s="44"/>
    </row>
    <row r="38" spans="1:14" ht="37.5" x14ac:dyDescent="0.25">
      <c r="A38" s="231" t="s">
        <v>30</v>
      </c>
      <c r="B38" s="232" t="s">
        <v>15</v>
      </c>
      <c r="C38" s="232" t="s">
        <v>17</v>
      </c>
      <c r="D38" s="232" t="s">
        <v>15</v>
      </c>
      <c r="E38" s="232" t="s">
        <v>19</v>
      </c>
      <c r="F38" s="232" t="s">
        <v>1234</v>
      </c>
      <c r="G38" s="232" t="s">
        <v>31</v>
      </c>
      <c r="H38" s="234">
        <v>2138203</v>
      </c>
      <c r="I38" s="66">
        <v>2138203</v>
      </c>
      <c r="J38" s="67">
        <f t="shared" si="0"/>
        <v>100</v>
      </c>
      <c r="K38" s="44"/>
      <c r="L38" s="44"/>
      <c r="M38" s="44"/>
      <c r="N38" s="44"/>
    </row>
    <row r="39" spans="1:14" ht="56.25" x14ac:dyDescent="0.25">
      <c r="A39" s="226" t="s">
        <v>44</v>
      </c>
      <c r="B39" s="227" t="s">
        <v>15</v>
      </c>
      <c r="C39" s="227" t="s">
        <v>17</v>
      </c>
      <c r="D39" s="227" t="s">
        <v>45</v>
      </c>
      <c r="E39" s="228" t="s">
        <v>3</v>
      </c>
      <c r="F39" s="228" t="s">
        <v>3</v>
      </c>
      <c r="G39" s="228" t="s">
        <v>3</v>
      </c>
      <c r="H39" s="229">
        <v>5625171</v>
      </c>
      <c r="I39" s="76">
        <f>I40</f>
        <v>5625171</v>
      </c>
      <c r="J39" s="61">
        <f t="shared" si="0"/>
        <v>100</v>
      </c>
      <c r="K39" s="44"/>
      <c r="L39" s="44"/>
      <c r="M39" s="44"/>
      <c r="N39" s="44"/>
    </row>
    <row r="40" spans="1:14" ht="18.75" x14ac:dyDescent="0.25">
      <c r="A40" s="226" t="s">
        <v>18</v>
      </c>
      <c r="B40" s="227" t="s">
        <v>15</v>
      </c>
      <c r="C40" s="227" t="s">
        <v>17</v>
      </c>
      <c r="D40" s="227" t="s">
        <v>45</v>
      </c>
      <c r="E40" s="227" t="s">
        <v>19</v>
      </c>
      <c r="F40" s="230" t="s">
        <v>3</v>
      </c>
      <c r="G40" s="230" t="s">
        <v>3</v>
      </c>
      <c r="H40" s="229">
        <v>5625171</v>
      </c>
      <c r="I40" s="76">
        <f>I41+I46+I51+I54+I59+I64</f>
        <v>5625171</v>
      </c>
      <c r="J40" s="61">
        <f t="shared" si="0"/>
        <v>100</v>
      </c>
      <c r="K40" s="44"/>
      <c r="L40" s="44"/>
      <c r="M40" s="44"/>
      <c r="N40" s="44"/>
    </row>
    <row r="41" spans="1:14" ht="187.5" x14ac:dyDescent="0.25">
      <c r="A41" s="231" t="s">
        <v>1235</v>
      </c>
      <c r="B41" s="232" t="s">
        <v>15</v>
      </c>
      <c r="C41" s="232" t="s">
        <v>17</v>
      </c>
      <c r="D41" s="232" t="s">
        <v>45</v>
      </c>
      <c r="E41" s="232" t="s">
        <v>19</v>
      </c>
      <c r="F41" s="232" t="s">
        <v>1236</v>
      </c>
      <c r="G41" s="233" t="s">
        <v>3</v>
      </c>
      <c r="H41" s="234">
        <v>1684959</v>
      </c>
      <c r="I41" s="66">
        <v>1684959</v>
      </c>
      <c r="J41" s="67">
        <f t="shared" si="0"/>
        <v>100</v>
      </c>
      <c r="K41" s="44"/>
      <c r="L41" s="44"/>
      <c r="M41" s="44"/>
      <c r="N41" s="44"/>
    </row>
    <row r="42" spans="1:14" ht="93.75" x14ac:dyDescent="0.25">
      <c r="A42" s="231" t="s">
        <v>22</v>
      </c>
      <c r="B42" s="232" t="s">
        <v>15</v>
      </c>
      <c r="C42" s="232" t="s">
        <v>17</v>
      </c>
      <c r="D42" s="232" t="s">
        <v>45</v>
      </c>
      <c r="E42" s="232" t="s">
        <v>19</v>
      </c>
      <c r="F42" s="232" t="s">
        <v>1236</v>
      </c>
      <c r="G42" s="232" t="s">
        <v>23</v>
      </c>
      <c r="H42" s="234">
        <v>1423419.06</v>
      </c>
      <c r="I42" s="66">
        <v>1423419.06</v>
      </c>
      <c r="J42" s="67">
        <f t="shared" si="0"/>
        <v>100</v>
      </c>
      <c r="K42" s="44"/>
      <c r="L42" s="44"/>
      <c r="M42" s="44"/>
      <c r="N42" s="44"/>
    </row>
    <row r="43" spans="1:14" ht="37.5" x14ac:dyDescent="0.25">
      <c r="A43" s="231" t="s">
        <v>24</v>
      </c>
      <c r="B43" s="232" t="s">
        <v>15</v>
      </c>
      <c r="C43" s="232" t="s">
        <v>17</v>
      </c>
      <c r="D43" s="232" t="s">
        <v>45</v>
      </c>
      <c r="E43" s="232" t="s">
        <v>19</v>
      </c>
      <c r="F43" s="232" t="s">
        <v>1236</v>
      </c>
      <c r="G43" s="232" t="s">
        <v>25</v>
      </c>
      <c r="H43" s="234">
        <v>1423419.06</v>
      </c>
      <c r="I43" s="66">
        <v>1423419.06</v>
      </c>
      <c r="J43" s="67">
        <f t="shared" si="0"/>
        <v>100</v>
      </c>
      <c r="K43" s="44"/>
      <c r="L43" s="44"/>
      <c r="M43" s="44"/>
      <c r="N43" s="44"/>
    </row>
    <row r="44" spans="1:14" ht="37.5" x14ac:dyDescent="0.25">
      <c r="A44" s="231" t="s">
        <v>28</v>
      </c>
      <c r="B44" s="232" t="s">
        <v>15</v>
      </c>
      <c r="C44" s="232" t="s">
        <v>17</v>
      </c>
      <c r="D44" s="232" t="s">
        <v>45</v>
      </c>
      <c r="E44" s="232" t="s">
        <v>19</v>
      </c>
      <c r="F44" s="232" t="s">
        <v>1236</v>
      </c>
      <c r="G44" s="232" t="s">
        <v>29</v>
      </c>
      <c r="H44" s="234">
        <v>261539.94</v>
      </c>
      <c r="I44" s="66">
        <v>261539.94</v>
      </c>
      <c r="J44" s="67">
        <f t="shared" si="0"/>
        <v>100</v>
      </c>
      <c r="K44" s="44"/>
      <c r="L44" s="44"/>
      <c r="M44" s="44"/>
      <c r="N44" s="44"/>
    </row>
    <row r="45" spans="1:14" ht="37.5" x14ac:dyDescent="0.25">
      <c r="A45" s="231" t="s">
        <v>30</v>
      </c>
      <c r="B45" s="232" t="s">
        <v>15</v>
      </c>
      <c r="C45" s="232" t="s">
        <v>17</v>
      </c>
      <c r="D45" s="232" t="s">
        <v>45</v>
      </c>
      <c r="E45" s="232" t="s">
        <v>19</v>
      </c>
      <c r="F45" s="232" t="s">
        <v>1236</v>
      </c>
      <c r="G45" s="232" t="s">
        <v>31</v>
      </c>
      <c r="H45" s="234">
        <v>261539.94</v>
      </c>
      <c r="I45" s="66">
        <v>261539.94</v>
      </c>
      <c r="J45" s="67">
        <f t="shared" si="0"/>
        <v>100</v>
      </c>
      <c r="K45" s="44"/>
      <c r="L45" s="44"/>
      <c r="M45" s="44"/>
      <c r="N45" s="44"/>
    </row>
    <row r="46" spans="1:14" ht="187.5" x14ac:dyDescent="0.25">
      <c r="A46" s="231" t="s">
        <v>1237</v>
      </c>
      <c r="B46" s="232" t="s">
        <v>15</v>
      </c>
      <c r="C46" s="232" t="s">
        <v>17</v>
      </c>
      <c r="D46" s="232" t="s">
        <v>45</v>
      </c>
      <c r="E46" s="232" t="s">
        <v>19</v>
      </c>
      <c r="F46" s="232" t="s">
        <v>1238</v>
      </c>
      <c r="G46" s="233" t="s">
        <v>3</v>
      </c>
      <c r="H46" s="234">
        <v>561653</v>
      </c>
      <c r="I46" s="66">
        <v>561653</v>
      </c>
      <c r="J46" s="67">
        <f t="shared" si="0"/>
        <v>100</v>
      </c>
      <c r="K46" s="44"/>
      <c r="L46" s="44"/>
      <c r="M46" s="44"/>
      <c r="N46" s="44"/>
    </row>
    <row r="47" spans="1:14" ht="93.75" x14ac:dyDescent="0.25">
      <c r="A47" s="231" t="s">
        <v>22</v>
      </c>
      <c r="B47" s="232" t="s">
        <v>15</v>
      </c>
      <c r="C47" s="232" t="s">
        <v>17</v>
      </c>
      <c r="D47" s="232" t="s">
        <v>45</v>
      </c>
      <c r="E47" s="232" t="s">
        <v>19</v>
      </c>
      <c r="F47" s="232" t="s">
        <v>1238</v>
      </c>
      <c r="G47" s="232" t="s">
        <v>23</v>
      </c>
      <c r="H47" s="234">
        <v>460948</v>
      </c>
      <c r="I47" s="66">
        <v>460948</v>
      </c>
      <c r="J47" s="67">
        <f t="shared" si="0"/>
        <v>100</v>
      </c>
      <c r="K47" s="44"/>
      <c r="L47" s="44"/>
      <c r="M47" s="44"/>
      <c r="N47" s="44"/>
    </row>
    <row r="48" spans="1:14" ht="37.5" x14ac:dyDescent="0.25">
      <c r="A48" s="231" t="s">
        <v>24</v>
      </c>
      <c r="B48" s="232" t="s">
        <v>15</v>
      </c>
      <c r="C48" s="232" t="s">
        <v>17</v>
      </c>
      <c r="D48" s="232" t="s">
        <v>45</v>
      </c>
      <c r="E48" s="232" t="s">
        <v>19</v>
      </c>
      <c r="F48" s="232" t="s">
        <v>1238</v>
      </c>
      <c r="G48" s="232" t="s">
        <v>25</v>
      </c>
      <c r="H48" s="234">
        <v>460948</v>
      </c>
      <c r="I48" s="66">
        <v>460948</v>
      </c>
      <c r="J48" s="67">
        <f t="shared" si="0"/>
        <v>100</v>
      </c>
      <c r="K48" s="44"/>
      <c r="L48" s="44"/>
      <c r="M48" s="44"/>
      <c r="N48" s="44"/>
    </row>
    <row r="49" spans="1:14" ht="37.5" x14ac:dyDescent="0.25">
      <c r="A49" s="231" t="s">
        <v>28</v>
      </c>
      <c r="B49" s="232" t="s">
        <v>15</v>
      </c>
      <c r="C49" s="232" t="s">
        <v>17</v>
      </c>
      <c r="D49" s="232" t="s">
        <v>45</v>
      </c>
      <c r="E49" s="232" t="s">
        <v>19</v>
      </c>
      <c r="F49" s="232" t="s">
        <v>1238</v>
      </c>
      <c r="G49" s="232" t="s">
        <v>29</v>
      </c>
      <c r="H49" s="234">
        <v>100705</v>
      </c>
      <c r="I49" s="66">
        <v>100705</v>
      </c>
      <c r="J49" s="67">
        <f t="shared" si="0"/>
        <v>100</v>
      </c>
      <c r="K49" s="44"/>
      <c r="L49" s="44"/>
      <c r="M49" s="44"/>
      <c r="N49" s="44"/>
    </row>
    <row r="50" spans="1:14" ht="37.5" x14ac:dyDescent="0.25">
      <c r="A50" s="231" t="s">
        <v>30</v>
      </c>
      <c r="B50" s="232" t="s">
        <v>15</v>
      </c>
      <c r="C50" s="232" t="s">
        <v>17</v>
      </c>
      <c r="D50" s="232" t="s">
        <v>45</v>
      </c>
      <c r="E50" s="232" t="s">
        <v>19</v>
      </c>
      <c r="F50" s="232" t="s">
        <v>1238</v>
      </c>
      <c r="G50" s="232" t="s">
        <v>31</v>
      </c>
      <c r="H50" s="234">
        <v>100705</v>
      </c>
      <c r="I50" s="66">
        <v>100705</v>
      </c>
      <c r="J50" s="67">
        <f t="shared" si="0"/>
        <v>100</v>
      </c>
      <c r="K50" s="44"/>
      <c r="L50" s="44"/>
      <c r="M50" s="44"/>
      <c r="N50" s="44"/>
    </row>
    <row r="51" spans="1:14" ht="225" x14ac:dyDescent="0.25">
      <c r="A51" s="231" t="s">
        <v>1239</v>
      </c>
      <c r="B51" s="232" t="s">
        <v>15</v>
      </c>
      <c r="C51" s="232" t="s">
        <v>17</v>
      </c>
      <c r="D51" s="232" t="s">
        <v>45</v>
      </c>
      <c r="E51" s="232" t="s">
        <v>19</v>
      </c>
      <c r="F51" s="232" t="s">
        <v>1240</v>
      </c>
      <c r="G51" s="233" t="s">
        <v>3</v>
      </c>
      <c r="H51" s="234">
        <v>200</v>
      </c>
      <c r="I51" s="66">
        <v>200</v>
      </c>
      <c r="J51" s="67">
        <f t="shared" si="0"/>
        <v>100</v>
      </c>
      <c r="K51" s="44"/>
      <c r="L51" s="44"/>
      <c r="M51" s="44"/>
      <c r="N51" s="44"/>
    </row>
    <row r="52" spans="1:14" ht="37.5" x14ac:dyDescent="0.25">
      <c r="A52" s="231" t="s">
        <v>28</v>
      </c>
      <c r="B52" s="232" t="s">
        <v>15</v>
      </c>
      <c r="C52" s="232" t="s">
        <v>17</v>
      </c>
      <c r="D52" s="232" t="s">
        <v>45</v>
      </c>
      <c r="E52" s="232" t="s">
        <v>19</v>
      </c>
      <c r="F52" s="232" t="s">
        <v>1240</v>
      </c>
      <c r="G52" s="232" t="s">
        <v>29</v>
      </c>
      <c r="H52" s="234">
        <v>200</v>
      </c>
      <c r="I52" s="66">
        <v>200</v>
      </c>
      <c r="J52" s="67">
        <f t="shared" si="0"/>
        <v>100</v>
      </c>
      <c r="K52" s="44"/>
      <c r="L52" s="44"/>
      <c r="M52" s="44"/>
      <c r="N52" s="44"/>
    </row>
    <row r="53" spans="1:14" ht="37.5" x14ac:dyDescent="0.25">
      <c r="A53" s="231" t="s">
        <v>30</v>
      </c>
      <c r="B53" s="232" t="s">
        <v>15</v>
      </c>
      <c r="C53" s="232" t="s">
        <v>17</v>
      </c>
      <c r="D53" s="232" t="s">
        <v>45</v>
      </c>
      <c r="E53" s="232" t="s">
        <v>19</v>
      </c>
      <c r="F53" s="232" t="s">
        <v>1240</v>
      </c>
      <c r="G53" s="232" t="s">
        <v>31</v>
      </c>
      <c r="H53" s="234">
        <v>200</v>
      </c>
      <c r="I53" s="66">
        <v>200</v>
      </c>
      <c r="J53" s="67">
        <f t="shared" si="0"/>
        <v>100</v>
      </c>
      <c r="K53" s="44"/>
      <c r="L53" s="44"/>
      <c r="M53" s="44"/>
      <c r="N53" s="44"/>
    </row>
    <row r="54" spans="1:14" ht="37.5" x14ac:dyDescent="0.25">
      <c r="A54" s="231" t="s">
        <v>46</v>
      </c>
      <c r="B54" s="232" t="s">
        <v>15</v>
      </c>
      <c r="C54" s="232" t="s">
        <v>17</v>
      </c>
      <c r="D54" s="232" t="s">
        <v>45</v>
      </c>
      <c r="E54" s="232" t="s">
        <v>19</v>
      </c>
      <c r="F54" s="232" t="s">
        <v>47</v>
      </c>
      <c r="G54" s="233" t="s">
        <v>3</v>
      </c>
      <c r="H54" s="234">
        <v>2808265</v>
      </c>
      <c r="I54" s="66">
        <v>2808265</v>
      </c>
      <c r="J54" s="67">
        <f t="shared" si="0"/>
        <v>100</v>
      </c>
      <c r="K54" s="44"/>
      <c r="L54" s="44"/>
      <c r="M54" s="44"/>
      <c r="N54" s="44"/>
    </row>
    <row r="55" spans="1:14" ht="93.75" x14ac:dyDescent="0.25">
      <c r="A55" s="231" t="s">
        <v>22</v>
      </c>
      <c r="B55" s="232" t="s">
        <v>15</v>
      </c>
      <c r="C55" s="232" t="s">
        <v>17</v>
      </c>
      <c r="D55" s="232" t="s">
        <v>45</v>
      </c>
      <c r="E55" s="232" t="s">
        <v>19</v>
      </c>
      <c r="F55" s="232" t="s">
        <v>47</v>
      </c>
      <c r="G55" s="232" t="s">
        <v>23</v>
      </c>
      <c r="H55" s="234">
        <v>2224517.48</v>
      </c>
      <c r="I55" s="66">
        <v>2224517.48</v>
      </c>
      <c r="J55" s="67">
        <f t="shared" si="0"/>
        <v>100</v>
      </c>
      <c r="K55" s="44"/>
      <c r="L55" s="44"/>
      <c r="M55" s="44"/>
      <c r="N55" s="44"/>
    </row>
    <row r="56" spans="1:14" ht="37.5" x14ac:dyDescent="0.25">
      <c r="A56" s="231" t="s">
        <v>24</v>
      </c>
      <c r="B56" s="232" t="s">
        <v>15</v>
      </c>
      <c r="C56" s="232" t="s">
        <v>17</v>
      </c>
      <c r="D56" s="232" t="s">
        <v>45</v>
      </c>
      <c r="E56" s="232" t="s">
        <v>19</v>
      </c>
      <c r="F56" s="232" t="s">
        <v>47</v>
      </c>
      <c r="G56" s="232" t="s">
        <v>25</v>
      </c>
      <c r="H56" s="234">
        <v>2224517.48</v>
      </c>
      <c r="I56" s="66">
        <v>2224517.48</v>
      </c>
      <c r="J56" s="67">
        <f t="shared" si="0"/>
        <v>100</v>
      </c>
      <c r="K56" s="44"/>
      <c r="L56" s="44"/>
      <c r="M56" s="44"/>
      <c r="N56" s="44"/>
    </row>
    <row r="57" spans="1:14" ht="37.5" x14ac:dyDescent="0.25">
      <c r="A57" s="231" t="s">
        <v>28</v>
      </c>
      <c r="B57" s="232" t="s">
        <v>15</v>
      </c>
      <c r="C57" s="232" t="s">
        <v>17</v>
      </c>
      <c r="D57" s="232" t="s">
        <v>45</v>
      </c>
      <c r="E57" s="232" t="s">
        <v>19</v>
      </c>
      <c r="F57" s="232" t="s">
        <v>47</v>
      </c>
      <c r="G57" s="232" t="s">
        <v>29</v>
      </c>
      <c r="H57" s="234">
        <v>583747.52</v>
      </c>
      <c r="I57" s="66">
        <v>583747.52</v>
      </c>
      <c r="J57" s="67">
        <f t="shared" si="0"/>
        <v>100</v>
      </c>
      <c r="K57" s="44"/>
      <c r="L57" s="44"/>
      <c r="M57" s="44"/>
      <c r="N57" s="44"/>
    </row>
    <row r="58" spans="1:14" ht="37.5" x14ac:dyDescent="0.25">
      <c r="A58" s="231" t="s">
        <v>30</v>
      </c>
      <c r="B58" s="232" t="s">
        <v>15</v>
      </c>
      <c r="C58" s="232" t="s">
        <v>17</v>
      </c>
      <c r="D58" s="232" t="s">
        <v>45</v>
      </c>
      <c r="E58" s="232" t="s">
        <v>19</v>
      </c>
      <c r="F58" s="232" t="s">
        <v>47</v>
      </c>
      <c r="G58" s="232" t="s">
        <v>31</v>
      </c>
      <c r="H58" s="234">
        <v>583747.52</v>
      </c>
      <c r="I58" s="66">
        <v>583747.52</v>
      </c>
      <c r="J58" s="67">
        <f t="shared" si="0"/>
        <v>100</v>
      </c>
      <c r="K58" s="44"/>
      <c r="L58" s="44"/>
      <c r="M58" s="44"/>
      <c r="N58" s="44"/>
    </row>
    <row r="59" spans="1:14" ht="56.25" x14ac:dyDescent="0.25">
      <c r="A59" s="231" t="s">
        <v>48</v>
      </c>
      <c r="B59" s="232" t="s">
        <v>15</v>
      </c>
      <c r="C59" s="232" t="s">
        <v>17</v>
      </c>
      <c r="D59" s="232" t="s">
        <v>45</v>
      </c>
      <c r="E59" s="232" t="s">
        <v>19</v>
      </c>
      <c r="F59" s="232" t="s">
        <v>49</v>
      </c>
      <c r="G59" s="233" t="s">
        <v>3</v>
      </c>
      <c r="H59" s="234">
        <v>561653</v>
      </c>
      <c r="I59" s="66">
        <v>561653</v>
      </c>
      <c r="J59" s="67">
        <f t="shared" si="0"/>
        <v>100</v>
      </c>
      <c r="K59" s="44"/>
      <c r="L59" s="44"/>
      <c r="M59" s="44"/>
      <c r="N59" s="44"/>
    </row>
    <row r="60" spans="1:14" ht="93.75" x14ac:dyDescent="0.25">
      <c r="A60" s="231" t="s">
        <v>22</v>
      </c>
      <c r="B60" s="232" t="s">
        <v>15</v>
      </c>
      <c r="C60" s="232" t="s">
        <v>17</v>
      </c>
      <c r="D60" s="232" t="s">
        <v>45</v>
      </c>
      <c r="E60" s="232" t="s">
        <v>19</v>
      </c>
      <c r="F60" s="232" t="s">
        <v>49</v>
      </c>
      <c r="G60" s="232" t="s">
        <v>23</v>
      </c>
      <c r="H60" s="234">
        <v>335696.2</v>
      </c>
      <c r="I60" s="66">
        <v>335696.2</v>
      </c>
      <c r="J60" s="67">
        <f t="shared" si="0"/>
        <v>100</v>
      </c>
      <c r="K60" s="44"/>
      <c r="L60" s="44"/>
      <c r="M60" s="44"/>
      <c r="N60" s="44"/>
    </row>
    <row r="61" spans="1:14" ht="37.5" x14ac:dyDescent="0.25">
      <c r="A61" s="231" t="s">
        <v>24</v>
      </c>
      <c r="B61" s="232" t="s">
        <v>15</v>
      </c>
      <c r="C61" s="232" t="s">
        <v>17</v>
      </c>
      <c r="D61" s="232" t="s">
        <v>45</v>
      </c>
      <c r="E61" s="232" t="s">
        <v>19</v>
      </c>
      <c r="F61" s="232" t="s">
        <v>49</v>
      </c>
      <c r="G61" s="232" t="s">
        <v>25</v>
      </c>
      <c r="H61" s="234">
        <v>335696.2</v>
      </c>
      <c r="I61" s="66">
        <v>335696.2</v>
      </c>
      <c r="J61" s="67">
        <f t="shared" si="0"/>
        <v>100</v>
      </c>
      <c r="K61" s="44"/>
      <c r="L61" s="44"/>
      <c r="M61" s="44"/>
      <c r="N61" s="44"/>
    </row>
    <row r="62" spans="1:14" ht="37.5" x14ac:dyDescent="0.25">
      <c r="A62" s="231" t="s">
        <v>28</v>
      </c>
      <c r="B62" s="232" t="s">
        <v>15</v>
      </c>
      <c r="C62" s="232" t="s">
        <v>17</v>
      </c>
      <c r="D62" s="232" t="s">
        <v>45</v>
      </c>
      <c r="E62" s="232" t="s">
        <v>19</v>
      </c>
      <c r="F62" s="232" t="s">
        <v>49</v>
      </c>
      <c r="G62" s="232" t="s">
        <v>29</v>
      </c>
      <c r="H62" s="234">
        <v>225956.8</v>
      </c>
      <c r="I62" s="66">
        <v>225956.8</v>
      </c>
      <c r="J62" s="67">
        <f t="shared" si="0"/>
        <v>100</v>
      </c>
      <c r="K62" s="44"/>
      <c r="L62" s="44"/>
      <c r="M62" s="44"/>
      <c r="N62" s="44"/>
    </row>
    <row r="63" spans="1:14" ht="37.5" x14ac:dyDescent="0.25">
      <c r="A63" s="231" t="s">
        <v>30</v>
      </c>
      <c r="B63" s="232" t="s">
        <v>15</v>
      </c>
      <c r="C63" s="232" t="s">
        <v>17</v>
      </c>
      <c r="D63" s="232" t="s">
        <v>45</v>
      </c>
      <c r="E63" s="232" t="s">
        <v>19</v>
      </c>
      <c r="F63" s="232" t="s">
        <v>49</v>
      </c>
      <c r="G63" s="232" t="s">
        <v>31</v>
      </c>
      <c r="H63" s="234">
        <v>225956.8</v>
      </c>
      <c r="I63" s="66">
        <v>225956.8</v>
      </c>
      <c r="J63" s="67">
        <f t="shared" si="0"/>
        <v>100</v>
      </c>
      <c r="K63" s="44"/>
      <c r="L63" s="44"/>
      <c r="M63" s="44"/>
      <c r="N63" s="44"/>
    </row>
    <row r="64" spans="1:14" ht="56.25" x14ac:dyDescent="0.25">
      <c r="A64" s="231" t="s">
        <v>50</v>
      </c>
      <c r="B64" s="232" t="s">
        <v>15</v>
      </c>
      <c r="C64" s="232" t="s">
        <v>17</v>
      </c>
      <c r="D64" s="232" t="s">
        <v>45</v>
      </c>
      <c r="E64" s="232" t="s">
        <v>19</v>
      </c>
      <c r="F64" s="232" t="s">
        <v>51</v>
      </c>
      <c r="G64" s="233" t="s">
        <v>3</v>
      </c>
      <c r="H64" s="234">
        <v>8441</v>
      </c>
      <c r="I64" s="66">
        <v>8441</v>
      </c>
      <c r="J64" s="67">
        <f t="shared" si="0"/>
        <v>100</v>
      </c>
      <c r="K64" s="44"/>
      <c r="L64" s="44"/>
      <c r="M64" s="44"/>
      <c r="N64" s="44"/>
    </row>
    <row r="65" spans="1:14" ht="37.5" x14ac:dyDescent="0.25">
      <c r="A65" s="231" t="s">
        <v>28</v>
      </c>
      <c r="B65" s="232" t="s">
        <v>15</v>
      </c>
      <c r="C65" s="232" t="s">
        <v>17</v>
      </c>
      <c r="D65" s="232" t="s">
        <v>45</v>
      </c>
      <c r="E65" s="232" t="s">
        <v>19</v>
      </c>
      <c r="F65" s="232" t="s">
        <v>51</v>
      </c>
      <c r="G65" s="232" t="s">
        <v>29</v>
      </c>
      <c r="H65" s="234">
        <v>8441</v>
      </c>
      <c r="I65" s="66">
        <v>8441</v>
      </c>
      <c r="J65" s="67">
        <f t="shared" si="0"/>
        <v>100</v>
      </c>
      <c r="K65" s="44"/>
      <c r="L65" s="44"/>
      <c r="M65" s="44"/>
      <c r="N65" s="44"/>
    </row>
    <row r="66" spans="1:14" ht="37.5" x14ac:dyDescent="0.25">
      <c r="A66" s="231" t="s">
        <v>30</v>
      </c>
      <c r="B66" s="232" t="s">
        <v>15</v>
      </c>
      <c r="C66" s="232" t="s">
        <v>17</v>
      </c>
      <c r="D66" s="232" t="s">
        <v>45</v>
      </c>
      <c r="E66" s="232" t="s">
        <v>19</v>
      </c>
      <c r="F66" s="232" t="s">
        <v>51</v>
      </c>
      <c r="G66" s="232" t="s">
        <v>31</v>
      </c>
      <c r="H66" s="234">
        <v>8441</v>
      </c>
      <c r="I66" s="66">
        <v>8441</v>
      </c>
      <c r="J66" s="67">
        <f t="shared" si="0"/>
        <v>100</v>
      </c>
      <c r="K66" s="44"/>
      <c r="L66" s="44"/>
      <c r="M66" s="44"/>
      <c r="N66" s="44"/>
    </row>
    <row r="67" spans="1:14" ht="75" x14ac:dyDescent="0.25">
      <c r="A67" s="226" t="s">
        <v>52</v>
      </c>
      <c r="B67" s="227" t="s">
        <v>15</v>
      </c>
      <c r="C67" s="227" t="s">
        <v>17</v>
      </c>
      <c r="D67" s="227" t="s">
        <v>53</v>
      </c>
      <c r="E67" s="228" t="s">
        <v>3</v>
      </c>
      <c r="F67" s="228" t="s">
        <v>3</v>
      </c>
      <c r="G67" s="228" t="s">
        <v>3</v>
      </c>
      <c r="H67" s="229">
        <v>11661131</v>
      </c>
      <c r="I67" s="60">
        <f>I68</f>
        <v>11582356.189999999</v>
      </c>
      <c r="J67" s="61">
        <f t="shared" si="0"/>
        <v>99.324466812009916</v>
      </c>
      <c r="K67" s="44"/>
      <c r="L67" s="44"/>
      <c r="M67" s="44"/>
      <c r="N67" s="44"/>
    </row>
    <row r="68" spans="1:14" ht="18.75" x14ac:dyDescent="0.25">
      <c r="A68" s="226" t="s">
        <v>18</v>
      </c>
      <c r="B68" s="227" t="s">
        <v>15</v>
      </c>
      <c r="C68" s="227" t="s">
        <v>17</v>
      </c>
      <c r="D68" s="227" t="s">
        <v>53</v>
      </c>
      <c r="E68" s="227" t="s">
        <v>19</v>
      </c>
      <c r="F68" s="230" t="s">
        <v>3</v>
      </c>
      <c r="G68" s="230" t="s">
        <v>3</v>
      </c>
      <c r="H68" s="229">
        <v>11661131</v>
      </c>
      <c r="I68" s="60">
        <f>I69</f>
        <v>11582356.189999999</v>
      </c>
      <c r="J68" s="61">
        <f t="shared" si="0"/>
        <v>99.324466812009916</v>
      </c>
      <c r="K68" s="44"/>
      <c r="L68" s="44"/>
      <c r="M68" s="44"/>
      <c r="N68" s="44"/>
    </row>
    <row r="69" spans="1:14" ht="37.5" x14ac:dyDescent="0.25">
      <c r="A69" s="231" t="s">
        <v>54</v>
      </c>
      <c r="B69" s="232" t="s">
        <v>15</v>
      </c>
      <c r="C69" s="232" t="s">
        <v>17</v>
      </c>
      <c r="D69" s="232" t="s">
        <v>53</v>
      </c>
      <c r="E69" s="232" t="s">
        <v>19</v>
      </c>
      <c r="F69" s="232" t="s">
        <v>55</v>
      </c>
      <c r="G69" s="233" t="s">
        <v>3</v>
      </c>
      <c r="H69" s="234">
        <v>11661131</v>
      </c>
      <c r="I69" s="66">
        <v>11582356.189999999</v>
      </c>
      <c r="J69" s="67">
        <f t="shared" si="0"/>
        <v>99.324466812009916</v>
      </c>
      <c r="K69" s="44"/>
      <c r="L69" s="44"/>
      <c r="M69" s="44"/>
      <c r="N69" s="44"/>
    </row>
    <row r="70" spans="1:14" ht="37.5" x14ac:dyDescent="0.25">
      <c r="A70" s="231" t="s">
        <v>56</v>
      </c>
      <c r="B70" s="232" t="s">
        <v>15</v>
      </c>
      <c r="C70" s="232" t="s">
        <v>17</v>
      </c>
      <c r="D70" s="232" t="s">
        <v>53</v>
      </c>
      <c r="E70" s="232" t="s">
        <v>19</v>
      </c>
      <c r="F70" s="232" t="s">
        <v>55</v>
      </c>
      <c r="G70" s="232" t="s">
        <v>57</v>
      </c>
      <c r="H70" s="234">
        <v>11661131</v>
      </c>
      <c r="I70" s="66">
        <v>11582356.189999999</v>
      </c>
      <c r="J70" s="67">
        <f t="shared" si="0"/>
        <v>99.324466812009916</v>
      </c>
      <c r="K70" s="44"/>
      <c r="L70" s="44"/>
      <c r="M70" s="44"/>
      <c r="N70" s="44"/>
    </row>
    <row r="71" spans="1:14" ht="18.75" x14ac:dyDescent="0.25">
      <c r="A71" s="231" t="s">
        <v>58</v>
      </c>
      <c r="B71" s="232" t="s">
        <v>15</v>
      </c>
      <c r="C71" s="232" t="s">
        <v>17</v>
      </c>
      <c r="D71" s="232" t="s">
        <v>53</v>
      </c>
      <c r="E71" s="232" t="s">
        <v>19</v>
      </c>
      <c r="F71" s="232" t="s">
        <v>55</v>
      </c>
      <c r="G71" s="232" t="s">
        <v>59</v>
      </c>
      <c r="H71" s="234">
        <v>11661131</v>
      </c>
      <c r="I71" s="65">
        <v>11582356.189999999</v>
      </c>
      <c r="J71" s="67">
        <f t="shared" si="0"/>
        <v>99.324466812009916</v>
      </c>
      <c r="K71" s="44"/>
      <c r="L71" s="44"/>
      <c r="M71" s="44"/>
      <c r="N71" s="44"/>
    </row>
    <row r="72" spans="1:14" ht="56.25" x14ac:dyDescent="0.25">
      <c r="A72" s="226" t="s">
        <v>60</v>
      </c>
      <c r="B72" s="227" t="s">
        <v>15</v>
      </c>
      <c r="C72" s="227" t="s">
        <v>17</v>
      </c>
      <c r="D72" s="227" t="s">
        <v>61</v>
      </c>
      <c r="E72" s="228" t="s">
        <v>3</v>
      </c>
      <c r="F72" s="228" t="s">
        <v>3</v>
      </c>
      <c r="G72" s="228" t="s">
        <v>3</v>
      </c>
      <c r="H72" s="229">
        <v>1929356.77</v>
      </c>
      <c r="I72" s="60">
        <f>I73</f>
        <v>1929356.77</v>
      </c>
      <c r="J72" s="61">
        <f t="shared" si="0"/>
        <v>100</v>
      </c>
      <c r="K72" s="44"/>
      <c r="L72" s="44"/>
      <c r="M72" s="44"/>
      <c r="N72" s="44"/>
    </row>
    <row r="73" spans="1:14" ht="18.75" x14ac:dyDescent="0.25">
      <c r="A73" s="226" t="s">
        <v>18</v>
      </c>
      <c r="B73" s="227" t="s">
        <v>15</v>
      </c>
      <c r="C73" s="227" t="s">
        <v>17</v>
      </c>
      <c r="D73" s="227" t="s">
        <v>61</v>
      </c>
      <c r="E73" s="227" t="s">
        <v>19</v>
      </c>
      <c r="F73" s="230" t="s">
        <v>3</v>
      </c>
      <c r="G73" s="230" t="s">
        <v>3</v>
      </c>
      <c r="H73" s="229">
        <v>1929356.77</v>
      </c>
      <c r="I73" s="60">
        <f>I74+I77</f>
        <v>1929356.77</v>
      </c>
      <c r="J73" s="61">
        <f t="shared" si="0"/>
        <v>100</v>
      </c>
      <c r="K73" s="44"/>
      <c r="L73" s="44"/>
      <c r="M73" s="44"/>
      <c r="N73" s="44"/>
    </row>
    <row r="74" spans="1:14" ht="150" x14ac:dyDescent="0.25">
      <c r="A74" s="231" t="s">
        <v>1241</v>
      </c>
      <c r="B74" s="232" t="s">
        <v>15</v>
      </c>
      <c r="C74" s="232" t="s">
        <v>17</v>
      </c>
      <c r="D74" s="232" t="s">
        <v>61</v>
      </c>
      <c r="E74" s="232" t="s">
        <v>19</v>
      </c>
      <c r="F74" s="232" t="s">
        <v>62</v>
      </c>
      <c r="G74" s="233" t="s">
        <v>3</v>
      </c>
      <c r="H74" s="234">
        <v>1107188.77</v>
      </c>
      <c r="I74" s="66">
        <v>1107188.77</v>
      </c>
      <c r="J74" s="67">
        <f t="shared" si="0"/>
        <v>100</v>
      </c>
      <c r="K74" s="44"/>
      <c r="L74" s="44"/>
      <c r="M74" s="44"/>
      <c r="N74" s="44"/>
    </row>
    <row r="75" spans="1:14" ht="37.5" x14ac:dyDescent="0.25">
      <c r="A75" s="231" t="s">
        <v>28</v>
      </c>
      <c r="B75" s="232" t="s">
        <v>15</v>
      </c>
      <c r="C75" s="232" t="s">
        <v>17</v>
      </c>
      <c r="D75" s="232" t="s">
        <v>61</v>
      </c>
      <c r="E75" s="232" t="s">
        <v>19</v>
      </c>
      <c r="F75" s="232" t="s">
        <v>62</v>
      </c>
      <c r="G75" s="232" t="s">
        <v>29</v>
      </c>
      <c r="H75" s="234">
        <v>1107188.77</v>
      </c>
      <c r="I75" s="66">
        <v>1107188.77</v>
      </c>
      <c r="J75" s="67">
        <f t="shared" si="0"/>
        <v>100</v>
      </c>
      <c r="K75" s="44"/>
      <c r="L75" s="44"/>
      <c r="M75" s="44"/>
      <c r="N75" s="44"/>
    </row>
    <row r="76" spans="1:14" ht="37.5" x14ac:dyDescent="0.25">
      <c r="A76" s="231" t="s">
        <v>30</v>
      </c>
      <c r="B76" s="232" t="s">
        <v>15</v>
      </c>
      <c r="C76" s="232" t="s">
        <v>17</v>
      </c>
      <c r="D76" s="232" t="s">
        <v>61</v>
      </c>
      <c r="E76" s="232" t="s">
        <v>19</v>
      </c>
      <c r="F76" s="232" t="s">
        <v>62</v>
      </c>
      <c r="G76" s="232" t="s">
        <v>31</v>
      </c>
      <c r="H76" s="234">
        <v>1107188.77</v>
      </c>
      <c r="I76" s="65">
        <v>1107188.77</v>
      </c>
      <c r="J76" s="67">
        <f t="shared" ref="J76:J157" si="1">I76/H76*100</f>
        <v>100</v>
      </c>
      <c r="K76" s="44"/>
      <c r="L76" s="44"/>
      <c r="M76" s="44"/>
      <c r="N76" s="44"/>
    </row>
    <row r="77" spans="1:14" ht="93.75" x14ac:dyDescent="0.25">
      <c r="A77" s="231" t="s">
        <v>65</v>
      </c>
      <c r="B77" s="232" t="s">
        <v>15</v>
      </c>
      <c r="C77" s="232" t="s">
        <v>17</v>
      </c>
      <c r="D77" s="232" t="s">
        <v>61</v>
      </c>
      <c r="E77" s="232" t="s">
        <v>19</v>
      </c>
      <c r="F77" s="232" t="s">
        <v>66</v>
      </c>
      <c r="G77" s="233" t="s">
        <v>3</v>
      </c>
      <c r="H77" s="234">
        <v>822168</v>
      </c>
      <c r="I77" s="66">
        <v>822168</v>
      </c>
      <c r="J77" s="67">
        <f t="shared" si="1"/>
        <v>100</v>
      </c>
      <c r="K77" s="44"/>
      <c r="L77" s="44"/>
      <c r="M77" s="44"/>
      <c r="N77" s="44"/>
    </row>
    <row r="78" spans="1:14" ht="18.75" x14ac:dyDescent="0.25">
      <c r="A78" s="231" t="s">
        <v>32</v>
      </c>
      <c r="B78" s="232" t="s">
        <v>15</v>
      </c>
      <c r="C78" s="232" t="s">
        <v>17</v>
      </c>
      <c r="D78" s="232" t="s">
        <v>61</v>
      </c>
      <c r="E78" s="232" t="s">
        <v>19</v>
      </c>
      <c r="F78" s="232" t="s">
        <v>66</v>
      </c>
      <c r="G78" s="232" t="s">
        <v>33</v>
      </c>
      <c r="H78" s="234">
        <v>822168</v>
      </c>
      <c r="I78" s="66">
        <v>822168</v>
      </c>
      <c r="J78" s="67">
        <f t="shared" si="1"/>
        <v>100</v>
      </c>
      <c r="K78" s="44"/>
      <c r="L78" s="44"/>
      <c r="M78" s="44"/>
      <c r="N78" s="44"/>
    </row>
    <row r="79" spans="1:14" ht="75" x14ac:dyDescent="0.25">
      <c r="A79" s="231" t="s">
        <v>63</v>
      </c>
      <c r="B79" s="232" t="s">
        <v>15</v>
      </c>
      <c r="C79" s="232" t="s">
        <v>17</v>
      </c>
      <c r="D79" s="232" t="s">
        <v>61</v>
      </c>
      <c r="E79" s="232" t="s">
        <v>19</v>
      </c>
      <c r="F79" s="232" t="s">
        <v>66</v>
      </c>
      <c r="G79" s="232" t="s">
        <v>64</v>
      </c>
      <c r="H79" s="234">
        <v>822168</v>
      </c>
      <c r="I79" s="66">
        <v>822168</v>
      </c>
      <c r="J79" s="67">
        <f t="shared" si="1"/>
        <v>100</v>
      </c>
      <c r="K79" s="44"/>
      <c r="L79" s="44"/>
      <c r="M79" s="44"/>
      <c r="N79" s="44"/>
    </row>
    <row r="80" spans="1:14" ht="56.25" x14ac:dyDescent="0.25">
      <c r="A80" s="226" t="s">
        <v>71</v>
      </c>
      <c r="B80" s="227" t="s">
        <v>15</v>
      </c>
      <c r="C80" s="227" t="s">
        <v>17</v>
      </c>
      <c r="D80" s="227" t="s">
        <v>72</v>
      </c>
      <c r="E80" s="228" t="s">
        <v>3</v>
      </c>
      <c r="F80" s="228" t="s">
        <v>3</v>
      </c>
      <c r="G80" s="228" t="s">
        <v>3</v>
      </c>
      <c r="H80" s="229">
        <v>28586526.129999999</v>
      </c>
      <c r="I80" s="60">
        <f>I81</f>
        <v>27947388.259999998</v>
      </c>
      <c r="J80" s="61">
        <f t="shared" si="1"/>
        <v>97.764198884840141</v>
      </c>
      <c r="K80" s="44"/>
      <c r="L80" s="44"/>
      <c r="M80" s="44"/>
      <c r="N80" s="44"/>
    </row>
    <row r="81" spans="1:14" ht="18.75" x14ac:dyDescent="0.25">
      <c r="A81" s="226" t="s">
        <v>18</v>
      </c>
      <c r="B81" s="227" t="s">
        <v>15</v>
      </c>
      <c r="C81" s="227" t="s">
        <v>17</v>
      </c>
      <c r="D81" s="227" t="s">
        <v>72</v>
      </c>
      <c r="E81" s="227" t="s">
        <v>19</v>
      </c>
      <c r="F81" s="230" t="s">
        <v>3</v>
      </c>
      <c r="G81" s="230" t="s">
        <v>3</v>
      </c>
      <c r="H81" s="229">
        <v>28586526.129999999</v>
      </c>
      <c r="I81" s="60">
        <f>I82+I85+I88+I92+I95+I98+I101</f>
        <v>27947388.259999998</v>
      </c>
      <c r="J81" s="61">
        <f t="shared" si="1"/>
        <v>97.764198884840141</v>
      </c>
      <c r="K81" s="44"/>
      <c r="L81" s="44"/>
      <c r="M81" s="44"/>
      <c r="N81" s="44"/>
    </row>
    <row r="82" spans="1:14" ht="56.25" x14ac:dyDescent="0.25">
      <c r="A82" s="231" t="s">
        <v>73</v>
      </c>
      <c r="B82" s="232" t="s">
        <v>15</v>
      </c>
      <c r="C82" s="232" t="s">
        <v>17</v>
      </c>
      <c r="D82" s="232" t="s">
        <v>72</v>
      </c>
      <c r="E82" s="232" t="s">
        <v>19</v>
      </c>
      <c r="F82" s="232" t="s">
        <v>74</v>
      </c>
      <c r="G82" s="233" t="s">
        <v>3</v>
      </c>
      <c r="H82" s="234">
        <v>76400</v>
      </c>
      <c r="I82" s="66">
        <v>65500</v>
      </c>
      <c r="J82" s="67">
        <f t="shared" si="1"/>
        <v>85.732984293193709</v>
      </c>
      <c r="K82" s="44"/>
      <c r="L82" s="44"/>
      <c r="M82" s="44"/>
      <c r="N82" s="44"/>
    </row>
    <row r="83" spans="1:14" ht="18.75" x14ac:dyDescent="0.25">
      <c r="A83" s="231" t="s">
        <v>68</v>
      </c>
      <c r="B83" s="232" t="s">
        <v>15</v>
      </c>
      <c r="C83" s="232" t="s">
        <v>17</v>
      </c>
      <c r="D83" s="232" t="s">
        <v>72</v>
      </c>
      <c r="E83" s="232" t="s">
        <v>19</v>
      </c>
      <c r="F83" s="232" t="s">
        <v>74</v>
      </c>
      <c r="G83" s="232" t="s">
        <v>69</v>
      </c>
      <c r="H83" s="234">
        <v>76400</v>
      </c>
      <c r="I83" s="66">
        <v>65500</v>
      </c>
      <c r="J83" s="67">
        <f t="shared" si="1"/>
        <v>85.732984293193709</v>
      </c>
      <c r="K83" s="44"/>
      <c r="L83" s="44"/>
      <c r="M83" s="44"/>
      <c r="N83" s="44"/>
    </row>
    <row r="84" spans="1:14" ht="18.75" x14ac:dyDescent="0.25">
      <c r="A84" s="231" t="s">
        <v>75</v>
      </c>
      <c r="B84" s="232" t="s">
        <v>15</v>
      </c>
      <c r="C84" s="232" t="s">
        <v>17</v>
      </c>
      <c r="D84" s="232" t="s">
        <v>72</v>
      </c>
      <c r="E84" s="232" t="s">
        <v>19</v>
      </c>
      <c r="F84" s="232" t="s">
        <v>74</v>
      </c>
      <c r="G84" s="232" t="s">
        <v>76</v>
      </c>
      <c r="H84" s="234">
        <v>76400</v>
      </c>
      <c r="I84" s="66">
        <v>65500</v>
      </c>
      <c r="J84" s="67">
        <f t="shared" si="1"/>
        <v>85.732984293193709</v>
      </c>
      <c r="K84" s="44"/>
      <c r="L84" s="44"/>
      <c r="M84" s="44"/>
      <c r="N84" s="44"/>
    </row>
    <row r="85" spans="1:14" ht="37.5" x14ac:dyDescent="0.25">
      <c r="A85" s="231" t="s">
        <v>46</v>
      </c>
      <c r="B85" s="232" t="s">
        <v>15</v>
      </c>
      <c r="C85" s="232" t="s">
        <v>17</v>
      </c>
      <c r="D85" s="232" t="s">
        <v>72</v>
      </c>
      <c r="E85" s="232" t="s">
        <v>19</v>
      </c>
      <c r="F85" s="232" t="s">
        <v>77</v>
      </c>
      <c r="G85" s="233" t="s">
        <v>3</v>
      </c>
      <c r="H85" s="234">
        <v>119000</v>
      </c>
      <c r="I85" s="66">
        <v>119000</v>
      </c>
      <c r="J85" s="67">
        <f t="shared" si="1"/>
        <v>100</v>
      </c>
      <c r="K85" s="44"/>
      <c r="L85" s="44"/>
      <c r="M85" s="44"/>
      <c r="N85" s="44"/>
    </row>
    <row r="86" spans="1:14" ht="37.5" x14ac:dyDescent="0.25">
      <c r="A86" s="231" t="s">
        <v>28</v>
      </c>
      <c r="B86" s="232" t="s">
        <v>15</v>
      </c>
      <c r="C86" s="232" t="s">
        <v>17</v>
      </c>
      <c r="D86" s="232" t="s">
        <v>72</v>
      </c>
      <c r="E86" s="232" t="s">
        <v>19</v>
      </c>
      <c r="F86" s="232" t="s">
        <v>77</v>
      </c>
      <c r="G86" s="232" t="s">
        <v>29</v>
      </c>
      <c r="H86" s="234">
        <v>119000</v>
      </c>
      <c r="I86" s="66">
        <v>119000</v>
      </c>
      <c r="J86" s="67">
        <f t="shared" si="1"/>
        <v>100</v>
      </c>
      <c r="K86" s="44"/>
      <c r="L86" s="44"/>
      <c r="M86" s="44"/>
      <c r="N86" s="44"/>
    </row>
    <row r="87" spans="1:14" ht="37.5" x14ac:dyDescent="0.25">
      <c r="A87" s="231" t="s">
        <v>30</v>
      </c>
      <c r="B87" s="232" t="s">
        <v>15</v>
      </c>
      <c r="C87" s="232" t="s">
        <v>17</v>
      </c>
      <c r="D87" s="232" t="s">
        <v>72</v>
      </c>
      <c r="E87" s="232" t="s">
        <v>19</v>
      </c>
      <c r="F87" s="232" t="s">
        <v>77</v>
      </c>
      <c r="G87" s="232" t="s">
        <v>31</v>
      </c>
      <c r="H87" s="234">
        <v>119000</v>
      </c>
      <c r="I87" s="66">
        <v>119000</v>
      </c>
      <c r="J87" s="67">
        <f t="shared" si="1"/>
        <v>100</v>
      </c>
      <c r="K87" s="44"/>
      <c r="L87" s="44"/>
      <c r="M87" s="44"/>
      <c r="N87" s="44"/>
    </row>
    <row r="88" spans="1:14" ht="37.5" x14ac:dyDescent="0.25">
      <c r="A88" s="231" t="s">
        <v>46</v>
      </c>
      <c r="B88" s="232" t="s">
        <v>15</v>
      </c>
      <c r="C88" s="232" t="s">
        <v>17</v>
      </c>
      <c r="D88" s="232" t="s">
        <v>72</v>
      </c>
      <c r="E88" s="232" t="s">
        <v>19</v>
      </c>
      <c r="F88" s="232" t="s">
        <v>78</v>
      </c>
      <c r="G88" s="233" t="s">
        <v>3</v>
      </c>
      <c r="H88" s="234">
        <v>14398335</v>
      </c>
      <c r="I88" s="66">
        <v>14244198</v>
      </c>
      <c r="J88" s="67">
        <f t="shared" si="1"/>
        <v>98.929480387836506</v>
      </c>
      <c r="K88" s="44"/>
      <c r="L88" s="44"/>
      <c r="M88" s="44"/>
      <c r="N88" s="44"/>
    </row>
    <row r="89" spans="1:14" ht="18.75" x14ac:dyDescent="0.25">
      <c r="A89" s="231" t="s">
        <v>68</v>
      </c>
      <c r="B89" s="232" t="s">
        <v>15</v>
      </c>
      <c r="C89" s="232" t="s">
        <v>17</v>
      </c>
      <c r="D89" s="232" t="s">
        <v>72</v>
      </c>
      <c r="E89" s="232" t="s">
        <v>19</v>
      </c>
      <c r="F89" s="232" t="s">
        <v>78</v>
      </c>
      <c r="G89" s="232" t="s">
        <v>69</v>
      </c>
      <c r="H89" s="234">
        <v>14398335</v>
      </c>
      <c r="I89" s="66">
        <v>14244198</v>
      </c>
      <c r="J89" s="67">
        <f t="shared" si="1"/>
        <v>98.929480387836506</v>
      </c>
      <c r="K89" s="44"/>
      <c r="L89" s="44"/>
      <c r="M89" s="44"/>
      <c r="N89" s="44"/>
    </row>
    <row r="90" spans="1:14" ht="18.75" x14ac:dyDescent="0.25">
      <c r="A90" s="231" t="s">
        <v>75</v>
      </c>
      <c r="B90" s="232" t="s">
        <v>15</v>
      </c>
      <c r="C90" s="232" t="s">
        <v>17</v>
      </c>
      <c r="D90" s="232" t="s">
        <v>72</v>
      </c>
      <c r="E90" s="232" t="s">
        <v>19</v>
      </c>
      <c r="F90" s="232" t="s">
        <v>78</v>
      </c>
      <c r="G90" s="232" t="s">
        <v>76</v>
      </c>
      <c r="H90" s="234">
        <v>11111026</v>
      </c>
      <c r="I90" s="66">
        <v>10968081</v>
      </c>
      <c r="J90" s="67">
        <f t="shared" si="1"/>
        <v>98.713485145296204</v>
      </c>
      <c r="K90" s="44"/>
      <c r="L90" s="44"/>
      <c r="M90" s="44"/>
      <c r="N90" s="44"/>
    </row>
    <row r="91" spans="1:14" ht="37.5" x14ac:dyDescent="0.25">
      <c r="A91" s="231" t="s">
        <v>67</v>
      </c>
      <c r="B91" s="232" t="s">
        <v>15</v>
      </c>
      <c r="C91" s="232" t="s">
        <v>17</v>
      </c>
      <c r="D91" s="232" t="s">
        <v>72</v>
      </c>
      <c r="E91" s="232" t="s">
        <v>19</v>
      </c>
      <c r="F91" s="232" t="s">
        <v>78</v>
      </c>
      <c r="G91" s="232" t="s">
        <v>70</v>
      </c>
      <c r="H91" s="234">
        <v>3287309</v>
      </c>
      <c r="I91" s="66">
        <v>3276117</v>
      </c>
      <c r="J91" s="67">
        <f t="shared" si="1"/>
        <v>99.659539154974482</v>
      </c>
      <c r="K91" s="44"/>
      <c r="L91" s="44"/>
      <c r="M91" s="44"/>
      <c r="N91" s="44"/>
    </row>
    <row r="92" spans="1:14" ht="37.5" x14ac:dyDescent="0.25">
      <c r="A92" s="231" t="s">
        <v>79</v>
      </c>
      <c r="B92" s="232" t="s">
        <v>15</v>
      </c>
      <c r="C92" s="232" t="s">
        <v>17</v>
      </c>
      <c r="D92" s="232" t="s">
        <v>72</v>
      </c>
      <c r="E92" s="232" t="s">
        <v>19</v>
      </c>
      <c r="F92" s="232" t="s">
        <v>80</v>
      </c>
      <c r="G92" s="233" t="s">
        <v>3</v>
      </c>
      <c r="H92" s="234">
        <v>9724601.1300000008</v>
      </c>
      <c r="I92" s="66">
        <v>9250500.2599999998</v>
      </c>
      <c r="J92" s="67">
        <f t="shared" si="1"/>
        <v>95.124726827741867</v>
      </c>
      <c r="K92" s="44"/>
      <c r="L92" s="44"/>
      <c r="M92" s="44"/>
      <c r="N92" s="44"/>
    </row>
    <row r="93" spans="1:14" ht="18.75" x14ac:dyDescent="0.25">
      <c r="A93" s="231" t="s">
        <v>68</v>
      </c>
      <c r="B93" s="232" t="s">
        <v>15</v>
      </c>
      <c r="C93" s="232" t="s">
        <v>17</v>
      </c>
      <c r="D93" s="232" t="s">
        <v>72</v>
      </c>
      <c r="E93" s="232" t="s">
        <v>19</v>
      </c>
      <c r="F93" s="232" t="s">
        <v>80</v>
      </c>
      <c r="G93" s="232" t="s">
        <v>69</v>
      </c>
      <c r="H93" s="234">
        <v>9724601.1300000008</v>
      </c>
      <c r="I93" s="66">
        <v>9250500.2599999998</v>
      </c>
      <c r="J93" s="67">
        <f t="shared" si="1"/>
        <v>95.124726827741867</v>
      </c>
      <c r="K93" s="44"/>
      <c r="L93" s="44"/>
      <c r="M93" s="44"/>
      <c r="N93" s="44"/>
    </row>
    <row r="94" spans="1:14" ht="18.75" x14ac:dyDescent="0.25">
      <c r="A94" s="231" t="s">
        <v>75</v>
      </c>
      <c r="B94" s="232" t="s">
        <v>15</v>
      </c>
      <c r="C94" s="232" t="s">
        <v>17</v>
      </c>
      <c r="D94" s="232" t="s">
        <v>72</v>
      </c>
      <c r="E94" s="232" t="s">
        <v>19</v>
      </c>
      <c r="F94" s="232" t="s">
        <v>80</v>
      </c>
      <c r="G94" s="232" t="s">
        <v>76</v>
      </c>
      <c r="H94" s="234">
        <v>9724601.1300000008</v>
      </c>
      <c r="I94" s="66">
        <v>9250500.2599999998</v>
      </c>
      <c r="J94" s="67">
        <f t="shared" si="1"/>
        <v>95.124726827741867</v>
      </c>
      <c r="K94" s="44"/>
      <c r="L94" s="44"/>
      <c r="M94" s="44"/>
      <c r="N94" s="44"/>
    </row>
    <row r="95" spans="1:14" ht="37.5" x14ac:dyDescent="0.25">
      <c r="A95" s="231" t="s">
        <v>81</v>
      </c>
      <c r="B95" s="232" t="s">
        <v>15</v>
      </c>
      <c r="C95" s="232" t="s">
        <v>17</v>
      </c>
      <c r="D95" s="232" t="s">
        <v>72</v>
      </c>
      <c r="E95" s="232" t="s">
        <v>19</v>
      </c>
      <c r="F95" s="232" t="s">
        <v>82</v>
      </c>
      <c r="G95" s="233" t="s">
        <v>3</v>
      </c>
      <c r="H95" s="234">
        <v>538500</v>
      </c>
      <c r="I95" s="66">
        <v>538500</v>
      </c>
      <c r="J95" s="67">
        <f t="shared" si="1"/>
        <v>100</v>
      </c>
      <c r="K95" s="44"/>
      <c r="L95" s="44"/>
      <c r="M95" s="44"/>
      <c r="N95" s="44"/>
    </row>
    <row r="96" spans="1:14" ht="18.75" x14ac:dyDescent="0.25">
      <c r="A96" s="231" t="s">
        <v>68</v>
      </c>
      <c r="B96" s="232" t="s">
        <v>15</v>
      </c>
      <c r="C96" s="232" t="s">
        <v>17</v>
      </c>
      <c r="D96" s="232" t="s">
        <v>72</v>
      </c>
      <c r="E96" s="232" t="s">
        <v>19</v>
      </c>
      <c r="F96" s="232" t="s">
        <v>82</v>
      </c>
      <c r="G96" s="232" t="s">
        <v>69</v>
      </c>
      <c r="H96" s="234">
        <v>538500</v>
      </c>
      <c r="I96" s="66">
        <v>538500</v>
      </c>
      <c r="J96" s="67">
        <f t="shared" si="1"/>
        <v>100</v>
      </c>
      <c r="K96" s="44"/>
      <c r="L96" s="44"/>
      <c r="M96" s="44"/>
      <c r="N96" s="44"/>
    </row>
    <row r="97" spans="1:14" ht="18.75" x14ac:dyDescent="0.25">
      <c r="A97" s="231" t="s">
        <v>83</v>
      </c>
      <c r="B97" s="232" t="s">
        <v>15</v>
      </c>
      <c r="C97" s="232" t="s">
        <v>17</v>
      </c>
      <c r="D97" s="232" t="s">
        <v>72</v>
      </c>
      <c r="E97" s="232" t="s">
        <v>19</v>
      </c>
      <c r="F97" s="232" t="s">
        <v>82</v>
      </c>
      <c r="G97" s="232" t="s">
        <v>84</v>
      </c>
      <c r="H97" s="234">
        <v>538500</v>
      </c>
      <c r="I97" s="66">
        <v>538500</v>
      </c>
      <c r="J97" s="67">
        <f t="shared" si="1"/>
        <v>100</v>
      </c>
      <c r="K97" s="44"/>
      <c r="L97" s="44"/>
      <c r="M97" s="44"/>
      <c r="N97" s="44"/>
    </row>
    <row r="98" spans="1:14" ht="37.5" x14ac:dyDescent="0.25">
      <c r="A98" s="231" t="s">
        <v>85</v>
      </c>
      <c r="B98" s="232" t="s">
        <v>15</v>
      </c>
      <c r="C98" s="232" t="s">
        <v>17</v>
      </c>
      <c r="D98" s="232" t="s">
        <v>72</v>
      </c>
      <c r="E98" s="232" t="s">
        <v>19</v>
      </c>
      <c r="F98" s="232" t="s">
        <v>86</v>
      </c>
      <c r="G98" s="233" t="s">
        <v>3</v>
      </c>
      <c r="H98" s="234">
        <v>1615446</v>
      </c>
      <c r="I98" s="66">
        <v>1615446</v>
      </c>
      <c r="J98" s="67">
        <f t="shared" si="1"/>
        <v>100</v>
      </c>
      <c r="K98" s="44"/>
      <c r="L98" s="44"/>
      <c r="M98" s="44"/>
      <c r="N98" s="44"/>
    </row>
    <row r="99" spans="1:14" ht="18.75" x14ac:dyDescent="0.25">
      <c r="A99" s="231" t="s">
        <v>68</v>
      </c>
      <c r="B99" s="232" t="s">
        <v>15</v>
      </c>
      <c r="C99" s="232" t="s">
        <v>17</v>
      </c>
      <c r="D99" s="232" t="s">
        <v>72</v>
      </c>
      <c r="E99" s="232" t="s">
        <v>19</v>
      </c>
      <c r="F99" s="232" t="s">
        <v>86</v>
      </c>
      <c r="G99" s="232" t="s">
        <v>69</v>
      </c>
      <c r="H99" s="234">
        <v>1615446</v>
      </c>
      <c r="I99" s="66">
        <v>1615446</v>
      </c>
      <c r="J99" s="67">
        <f t="shared" si="1"/>
        <v>100</v>
      </c>
      <c r="K99" s="44"/>
      <c r="L99" s="44"/>
      <c r="M99" s="44"/>
      <c r="N99" s="44"/>
    </row>
    <row r="100" spans="1:14" ht="37.5" x14ac:dyDescent="0.25">
      <c r="A100" s="231" t="s">
        <v>67</v>
      </c>
      <c r="B100" s="232" t="s">
        <v>15</v>
      </c>
      <c r="C100" s="232" t="s">
        <v>17</v>
      </c>
      <c r="D100" s="232" t="s">
        <v>72</v>
      </c>
      <c r="E100" s="232" t="s">
        <v>19</v>
      </c>
      <c r="F100" s="232" t="s">
        <v>86</v>
      </c>
      <c r="G100" s="232" t="s">
        <v>70</v>
      </c>
      <c r="H100" s="234">
        <v>1615446</v>
      </c>
      <c r="I100" s="66">
        <v>1615446</v>
      </c>
      <c r="J100" s="67">
        <f t="shared" si="1"/>
        <v>100</v>
      </c>
      <c r="K100" s="44"/>
      <c r="L100" s="44"/>
      <c r="M100" s="44"/>
      <c r="N100" s="44"/>
    </row>
    <row r="101" spans="1:14" ht="75" x14ac:dyDescent="0.25">
      <c r="A101" s="231" t="s">
        <v>1242</v>
      </c>
      <c r="B101" s="232" t="s">
        <v>15</v>
      </c>
      <c r="C101" s="232" t="s">
        <v>17</v>
      </c>
      <c r="D101" s="232" t="s">
        <v>72</v>
      </c>
      <c r="E101" s="232" t="s">
        <v>19</v>
      </c>
      <c r="F101" s="232" t="s">
        <v>87</v>
      </c>
      <c r="G101" s="233" t="s">
        <v>3</v>
      </c>
      <c r="H101" s="234">
        <v>2114244</v>
      </c>
      <c r="I101" s="66">
        <v>2114244</v>
      </c>
      <c r="J101" s="67">
        <f t="shared" si="1"/>
        <v>100</v>
      </c>
      <c r="K101" s="44"/>
      <c r="L101" s="44"/>
      <c r="M101" s="44"/>
      <c r="N101" s="44"/>
    </row>
    <row r="102" spans="1:14" ht="37.5" x14ac:dyDescent="0.25">
      <c r="A102" s="231" t="s">
        <v>88</v>
      </c>
      <c r="B102" s="232" t="s">
        <v>15</v>
      </c>
      <c r="C102" s="232" t="s">
        <v>17</v>
      </c>
      <c r="D102" s="232" t="s">
        <v>72</v>
      </c>
      <c r="E102" s="232" t="s">
        <v>19</v>
      </c>
      <c r="F102" s="232" t="s">
        <v>87</v>
      </c>
      <c r="G102" s="232" t="s">
        <v>89</v>
      </c>
      <c r="H102" s="234">
        <v>2114244</v>
      </c>
      <c r="I102" s="66">
        <v>2114244</v>
      </c>
      <c r="J102" s="67">
        <f t="shared" si="1"/>
        <v>100</v>
      </c>
      <c r="K102" s="44"/>
      <c r="L102" s="44"/>
      <c r="M102" s="44"/>
      <c r="N102" s="44"/>
    </row>
    <row r="103" spans="1:14" ht="18.75" x14ac:dyDescent="0.25">
      <c r="A103" s="231" t="s">
        <v>90</v>
      </c>
      <c r="B103" s="232" t="s">
        <v>15</v>
      </c>
      <c r="C103" s="232" t="s">
        <v>17</v>
      </c>
      <c r="D103" s="232" t="s">
        <v>72</v>
      </c>
      <c r="E103" s="232" t="s">
        <v>19</v>
      </c>
      <c r="F103" s="232" t="s">
        <v>87</v>
      </c>
      <c r="G103" s="232" t="s">
        <v>91</v>
      </c>
      <c r="H103" s="234">
        <v>2114244</v>
      </c>
      <c r="I103" s="66">
        <v>2114244</v>
      </c>
      <c r="J103" s="67">
        <f t="shared" si="1"/>
        <v>100</v>
      </c>
      <c r="K103" s="44"/>
      <c r="L103" s="44"/>
      <c r="M103" s="44"/>
      <c r="N103" s="44"/>
    </row>
    <row r="104" spans="1:14" ht="37.5" x14ac:dyDescent="0.25">
      <c r="A104" s="226" t="s">
        <v>92</v>
      </c>
      <c r="B104" s="227" t="s">
        <v>15</v>
      </c>
      <c r="C104" s="227" t="s">
        <v>17</v>
      </c>
      <c r="D104" s="227" t="s">
        <v>93</v>
      </c>
      <c r="E104" s="228" t="s">
        <v>3</v>
      </c>
      <c r="F104" s="228" t="s">
        <v>3</v>
      </c>
      <c r="G104" s="228" t="s">
        <v>3</v>
      </c>
      <c r="H104" s="229">
        <v>17645446.309999999</v>
      </c>
      <c r="I104" s="60">
        <f>I105</f>
        <v>17547817.27</v>
      </c>
      <c r="J104" s="61">
        <f t="shared" si="1"/>
        <v>99.446718216786209</v>
      </c>
      <c r="K104" s="44"/>
      <c r="L104" s="44"/>
      <c r="M104" s="44"/>
      <c r="N104" s="44"/>
    </row>
    <row r="105" spans="1:14" ht="18.75" x14ac:dyDescent="0.25">
      <c r="A105" s="226" t="s">
        <v>18</v>
      </c>
      <c r="B105" s="227" t="s">
        <v>15</v>
      </c>
      <c r="C105" s="227" t="s">
        <v>17</v>
      </c>
      <c r="D105" s="227" t="s">
        <v>93</v>
      </c>
      <c r="E105" s="227" t="s">
        <v>19</v>
      </c>
      <c r="F105" s="230" t="s">
        <v>3</v>
      </c>
      <c r="G105" s="230" t="s">
        <v>3</v>
      </c>
      <c r="H105" s="229">
        <v>17645446.309999999</v>
      </c>
      <c r="I105" s="60">
        <f>I106+I109+I114</f>
        <v>17547817.27</v>
      </c>
      <c r="J105" s="61">
        <f t="shared" si="1"/>
        <v>99.446718216786209</v>
      </c>
      <c r="K105" s="44"/>
      <c r="L105" s="44"/>
      <c r="M105" s="44"/>
      <c r="N105" s="44"/>
    </row>
    <row r="106" spans="1:14" ht="56.25" x14ac:dyDescent="0.25">
      <c r="A106" s="231" t="s">
        <v>1243</v>
      </c>
      <c r="B106" s="232" t="s">
        <v>15</v>
      </c>
      <c r="C106" s="232" t="s">
        <v>17</v>
      </c>
      <c r="D106" s="232" t="s">
        <v>93</v>
      </c>
      <c r="E106" s="232" t="s">
        <v>19</v>
      </c>
      <c r="F106" s="232" t="s">
        <v>94</v>
      </c>
      <c r="G106" s="233" t="s">
        <v>3</v>
      </c>
      <c r="H106" s="234">
        <v>4195637</v>
      </c>
      <c r="I106" s="66">
        <v>4195637</v>
      </c>
      <c r="J106" s="67">
        <f t="shared" si="1"/>
        <v>100</v>
      </c>
      <c r="K106" s="44"/>
      <c r="L106" s="44"/>
      <c r="M106" s="44"/>
      <c r="N106" s="44"/>
    </row>
    <row r="107" spans="1:14" ht="18.75" x14ac:dyDescent="0.25">
      <c r="A107" s="231" t="s">
        <v>95</v>
      </c>
      <c r="B107" s="232" t="s">
        <v>15</v>
      </c>
      <c r="C107" s="232" t="s">
        <v>17</v>
      </c>
      <c r="D107" s="232" t="s">
        <v>93</v>
      </c>
      <c r="E107" s="232" t="s">
        <v>19</v>
      </c>
      <c r="F107" s="232" t="s">
        <v>94</v>
      </c>
      <c r="G107" s="232" t="s">
        <v>96</v>
      </c>
      <c r="H107" s="234">
        <v>4195637</v>
      </c>
      <c r="I107" s="66">
        <v>4195637</v>
      </c>
      <c r="J107" s="67">
        <f t="shared" si="1"/>
        <v>100</v>
      </c>
      <c r="K107" s="44"/>
      <c r="L107" s="44"/>
      <c r="M107" s="44"/>
      <c r="N107" s="44"/>
    </row>
    <row r="108" spans="1:14" ht="18.75" x14ac:dyDescent="0.25">
      <c r="A108" s="231" t="s">
        <v>97</v>
      </c>
      <c r="B108" s="232" t="s">
        <v>15</v>
      </c>
      <c r="C108" s="232" t="s">
        <v>17</v>
      </c>
      <c r="D108" s="232" t="s">
        <v>93</v>
      </c>
      <c r="E108" s="232" t="s">
        <v>19</v>
      </c>
      <c r="F108" s="232" t="s">
        <v>94</v>
      </c>
      <c r="G108" s="232" t="s">
        <v>98</v>
      </c>
      <c r="H108" s="234">
        <v>4195637</v>
      </c>
      <c r="I108" s="66">
        <v>4195637</v>
      </c>
      <c r="J108" s="67">
        <f t="shared" si="1"/>
        <v>100</v>
      </c>
      <c r="K108" s="44"/>
      <c r="L108" s="44"/>
      <c r="M108" s="44"/>
      <c r="N108" s="44"/>
    </row>
    <row r="109" spans="1:14" ht="93.75" x14ac:dyDescent="0.25">
      <c r="A109" s="231" t="s">
        <v>99</v>
      </c>
      <c r="B109" s="232" t="s">
        <v>15</v>
      </c>
      <c r="C109" s="232" t="s">
        <v>17</v>
      </c>
      <c r="D109" s="232" t="s">
        <v>93</v>
      </c>
      <c r="E109" s="232" t="s">
        <v>19</v>
      </c>
      <c r="F109" s="232" t="s">
        <v>100</v>
      </c>
      <c r="G109" s="233" t="s">
        <v>3</v>
      </c>
      <c r="H109" s="234">
        <v>8600084.0099999998</v>
      </c>
      <c r="I109" s="66">
        <v>8576896.2400000002</v>
      </c>
      <c r="J109" s="67">
        <f t="shared" si="1"/>
        <v>99.730377401278432</v>
      </c>
      <c r="K109" s="44"/>
      <c r="L109" s="44"/>
      <c r="M109" s="44"/>
      <c r="N109" s="44"/>
    </row>
    <row r="110" spans="1:14" ht="37.5" x14ac:dyDescent="0.25">
      <c r="A110" s="231" t="s">
        <v>28</v>
      </c>
      <c r="B110" s="232" t="s">
        <v>15</v>
      </c>
      <c r="C110" s="232" t="s">
        <v>17</v>
      </c>
      <c r="D110" s="232" t="s">
        <v>93</v>
      </c>
      <c r="E110" s="232" t="s">
        <v>19</v>
      </c>
      <c r="F110" s="232" t="s">
        <v>100</v>
      </c>
      <c r="G110" s="232" t="s">
        <v>29</v>
      </c>
      <c r="H110" s="234">
        <v>5969826.6900000004</v>
      </c>
      <c r="I110" s="66">
        <v>5946638.9199999999</v>
      </c>
      <c r="J110" s="67">
        <f t="shared" si="1"/>
        <v>99.611583866599645</v>
      </c>
      <c r="K110" s="44"/>
      <c r="L110" s="44"/>
      <c r="M110" s="44"/>
      <c r="N110" s="44"/>
    </row>
    <row r="111" spans="1:14" ht="37.5" x14ac:dyDescent="0.25">
      <c r="A111" s="231" t="s">
        <v>30</v>
      </c>
      <c r="B111" s="232" t="s">
        <v>15</v>
      </c>
      <c r="C111" s="232" t="s">
        <v>17</v>
      </c>
      <c r="D111" s="232" t="s">
        <v>93</v>
      </c>
      <c r="E111" s="232" t="s">
        <v>19</v>
      </c>
      <c r="F111" s="232" t="s">
        <v>100</v>
      </c>
      <c r="G111" s="232" t="s">
        <v>31</v>
      </c>
      <c r="H111" s="234">
        <v>5969826.6900000004</v>
      </c>
      <c r="I111" s="66">
        <v>5946638.9199999999</v>
      </c>
      <c r="J111" s="67">
        <f t="shared" si="1"/>
        <v>99.611583866599645</v>
      </c>
      <c r="K111" s="44"/>
      <c r="L111" s="44"/>
      <c r="M111" s="44"/>
      <c r="N111" s="44"/>
    </row>
    <row r="112" spans="1:14" ht="18.75" x14ac:dyDescent="0.25">
      <c r="A112" s="231" t="s">
        <v>95</v>
      </c>
      <c r="B112" s="232" t="s">
        <v>15</v>
      </c>
      <c r="C112" s="232" t="s">
        <v>17</v>
      </c>
      <c r="D112" s="232" t="s">
        <v>93</v>
      </c>
      <c r="E112" s="232" t="s">
        <v>19</v>
      </c>
      <c r="F112" s="232" t="s">
        <v>100</v>
      </c>
      <c r="G112" s="232" t="s">
        <v>96</v>
      </c>
      <c r="H112" s="234">
        <v>2630257.3199999998</v>
      </c>
      <c r="I112" s="66">
        <v>2630257.3199999998</v>
      </c>
      <c r="J112" s="67">
        <f t="shared" si="1"/>
        <v>100</v>
      </c>
      <c r="K112" s="44"/>
      <c r="L112" s="44"/>
      <c r="M112" s="44"/>
      <c r="N112" s="44"/>
    </row>
    <row r="113" spans="1:14" ht="18.75" x14ac:dyDescent="0.25">
      <c r="A113" s="231" t="s">
        <v>101</v>
      </c>
      <c r="B113" s="232" t="s">
        <v>15</v>
      </c>
      <c r="C113" s="232" t="s">
        <v>17</v>
      </c>
      <c r="D113" s="232" t="s">
        <v>93</v>
      </c>
      <c r="E113" s="232" t="s">
        <v>19</v>
      </c>
      <c r="F113" s="232" t="s">
        <v>100</v>
      </c>
      <c r="G113" s="232" t="s">
        <v>102</v>
      </c>
      <c r="H113" s="234">
        <v>2630257.3199999998</v>
      </c>
      <c r="I113" s="66">
        <v>2630257.3199999998</v>
      </c>
      <c r="J113" s="67">
        <f t="shared" si="1"/>
        <v>100</v>
      </c>
      <c r="K113" s="44"/>
      <c r="L113" s="44"/>
      <c r="M113" s="44"/>
      <c r="N113" s="44"/>
    </row>
    <row r="114" spans="1:14" ht="131.25" x14ac:dyDescent="0.25">
      <c r="A114" s="231" t="s">
        <v>103</v>
      </c>
      <c r="B114" s="232" t="s">
        <v>15</v>
      </c>
      <c r="C114" s="232" t="s">
        <v>17</v>
      </c>
      <c r="D114" s="232" t="s">
        <v>93</v>
      </c>
      <c r="E114" s="232" t="s">
        <v>19</v>
      </c>
      <c r="F114" s="232" t="s">
        <v>104</v>
      </c>
      <c r="G114" s="233" t="s">
        <v>3</v>
      </c>
      <c r="H114" s="234">
        <v>4849725.3</v>
      </c>
      <c r="I114" s="66">
        <v>4775284.03</v>
      </c>
      <c r="J114" s="67">
        <f t="shared" si="1"/>
        <v>98.4650415148256</v>
      </c>
      <c r="K114" s="44"/>
      <c r="L114" s="44"/>
      <c r="M114" s="44"/>
      <c r="N114" s="44"/>
    </row>
    <row r="115" spans="1:14" ht="18.75" x14ac:dyDescent="0.25">
      <c r="A115" s="231" t="s">
        <v>95</v>
      </c>
      <c r="B115" s="232" t="s">
        <v>15</v>
      </c>
      <c r="C115" s="232" t="s">
        <v>17</v>
      </c>
      <c r="D115" s="232" t="s">
        <v>93</v>
      </c>
      <c r="E115" s="232" t="s">
        <v>19</v>
      </c>
      <c r="F115" s="232" t="s">
        <v>104</v>
      </c>
      <c r="G115" s="232" t="s">
        <v>96</v>
      </c>
      <c r="H115" s="234">
        <v>4849725.3</v>
      </c>
      <c r="I115" s="66">
        <v>4775284.03</v>
      </c>
      <c r="J115" s="67">
        <f t="shared" si="1"/>
        <v>98.4650415148256</v>
      </c>
      <c r="K115" s="44"/>
      <c r="L115" s="44"/>
      <c r="M115" s="44"/>
      <c r="N115" s="44"/>
    </row>
    <row r="116" spans="1:14" ht="18.75" x14ac:dyDescent="0.25">
      <c r="A116" s="231" t="s">
        <v>101</v>
      </c>
      <c r="B116" s="232" t="s">
        <v>15</v>
      </c>
      <c r="C116" s="232" t="s">
        <v>17</v>
      </c>
      <c r="D116" s="232" t="s">
        <v>93</v>
      </c>
      <c r="E116" s="232" t="s">
        <v>19</v>
      </c>
      <c r="F116" s="232" t="s">
        <v>104</v>
      </c>
      <c r="G116" s="232" t="s">
        <v>102</v>
      </c>
      <c r="H116" s="234">
        <v>4849725.3</v>
      </c>
      <c r="I116" s="66">
        <v>4775284.03</v>
      </c>
      <c r="J116" s="67">
        <f t="shared" si="1"/>
        <v>98.4650415148256</v>
      </c>
      <c r="K116" s="44"/>
      <c r="L116" s="44"/>
      <c r="M116" s="44"/>
      <c r="N116" s="44"/>
    </row>
    <row r="117" spans="1:14" ht="37.5" x14ac:dyDescent="0.25">
      <c r="A117" s="226" t="s">
        <v>105</v>
      </c>
      <c r="B117" s="227" t="s">
        <v>15</v>
      </c>
      <c r="C117" s="227" t="s">
        <v>17</v>
      </c>
      <c r="D117" s="227" t="s">
        <v>106</v>
      </c>
      <c r="E117" s="228" t="s">
        <v>3</v>
      </c>
      <c r="F117" s="228" t="s">
        <v>3</v>
      </c>
      <c r="G117" s="228" t="s">
        <v>3</v>
      </c>
      <c r="H117" s="229">
        <v>39531900.770000003</v>
      </c>
      <c r="I117" s="60">
        <f>I118</f>
        <v>39392566.729999997</v>
      </c>
      <c r="J117" s="61">
        <f t="shared" si="1"/>
        <v>99.647540246519725</v>
      </c>
      <c r="K117" s="44"/>
      <c r="L117" s="44"/>
      <c r="M117" s="44"/>
      <c r="N117" s="44"/>
    </row>
    <row r="118" spans="1:14" ht="18.75" x14ac:dyDescent="0.25">
      <c r="A118" s="226" t="s">
        <v>18</v>
      </c>
      <c r="B118" s="227" t="s">
        <v>15</v>
      </c>
      <c r="C118" s="227" t="s">
        <v>17</v>
      </c>
      <c r="D118" s="227" t="s">
        <v>106</v>
      </c>
      <c r="E118" s="227" t="s">
        <v>19</v>
      </c>
      <c r="F118" s="230" t="s">
        <v>3</v>
      </c>
      <c r="G118" s="230" t="s">
        <v>3</v>
      </c>
      <c r="H118" s="229">
        <v>39531900.770000003</v>
      </c>
      <c r="I118" s="60">
        <f>I119</f>
        <v>39392566.729999997</v>
      </c>
      <c r="J118" s="61">
        <f t="shared" si="1"/>
        <v>99.647540246519725</v>
      </c>
      <c r="K118" s="44"/>
      <c r="L118" s="44"/>
      <c r="M118" s="44"/>
      <c r="N118" s="44"/>
    </row>
    <row r="119" spans="1:14" ht="37.5" x14ac:dyDescent="0.25">
      <c r="A119" s="231" t="s">
        <v>107</v>
      </c>
      <c r="B119" s="232" t="s">
        <v>15</v>
      </c>
      <c r="C119" s="232" t="s">
        <v>17</v>
      </c>
      <c r="D119" s="232" t="s">
        <v>106</v>
      </c>
      <c r="E119" s="232" t="s">
        <v>19</v>
      </c>
      <c r="F119" s="232" t="s">
        <v>108</v>
      </c>
      <c r="G119" s="233" t="s">
        <v>3</v>
      </c>
      <c r="H119" s="234">
        <v>39531900.770000003</v>
      </c>
      <c r="I119" s="66">
        <v>39392566.729999997</v>
      </c>
      <c r="J119" s="67">
        <f t="shared" si="1"/>
        <v>99.647540246519725</v>
      </c>
      <c r="K119" s="44"/>
      <c r="L119" s="44"/>
      <c r="M119" s="44"/>
      <c r="N119" s="44"/>
    </row>
    <row r="120" spans="1:14" ht="37.5" x14ac:dyDescent="0.25">
      <c r="A120" s="231" t="s">
        <v>56</v>
      </c>
      <c r="B120" s="232" t="s">
        <v>15</v>
      </c>
      <c r="C120" s="232" t="s">
        <v>17</v>
      </c>
      <c r="D120" s="232" t="s">
        <v>106</v>
      </c>
      <c r="E120" s="232" t="s">
        <v>19</v>
      </c>
      <c r="F120" s="232" t="s">
        <v>108</v>
      </c>
      <c r="G120" s="232" t="s">
        <v>57</v>
      </c>
      <c r="H120" s="234">
        <v>39531900.770000003</v>
      </c>
      <c r="I120" s="66">
        <v>39392566.729999997</v>
      </c>
      <c r="J120" s="67">
        <f t="shared" si="1"/>
        <v>99.647540246519725</v>
      </c>
      <c r="K120" s="44"/>
      <c r="L120" s="44"/>
      <c r="M120" s="44"/>
      <c r="N120" s="44"/>
    </row>
    <row r="121" spans="1:14" ht="18.75" x14ac:dyDescent="0.25">
      <c r="A121" s="231" t="s">
        <v>58</v>
      </c>
      <c r="B121" s="232" t="s">
        <v>15</v>
      </c>
      <c r="C121" s="232" t="s">
        <v>17</v>
      </c>
      <c r="D121" s="232" t="s">
        <v>106</v>
      </c>
      <c r="E121" s="232" t="s">
        <v>19</v>
      </c>
      <c r="F121" s="232" t="s">
        <v>108</v>
      </c>
      <c r="G121" s="232" t="s">
        <v>59</v>
      </c>
      <c r="H121" s="234">
        <v>39531900.770000003</v>
      </c>
      <c r="I121" s="66">
        <v>39392566.729999997</v>
      </c>
      <c r="J121" s="67">
        <f t="shared" si="1"/>
        <v>99.647540246519725</v>
      </c>
      <c r="K121" s="44"/>
      <c r="L121" s="44"/>
      <c r="M121" s="44"/>
      <c r="N121" s="44"/>
    </row>
    <row r="122" spans="1:14" ht="18.75" x14ac:dyDescent="0.25">
      <c r="A122" s="226" t="s">
        <v>109</v>
      </c>
      <c r="B122" s="227" t="s">
        <v>15</v>
      </c>
      <c r="C122" s="227" t="s">
        <v>17</v>
      </c>
      <c r="D122" s="227" t="s">
        <v>110</v>
      </c>
      <c r="E122" s="228" t="s">
        <v>3</v>
      </c>
      <c r="F122" s="228" t="s">
        <v>3</v>
      </c>
      <c r="G122" s="228" t="s">
        <v>3</v>
      </c>
      <c r="H122" s="229">
        <v>1882565.35</v>
      </c>
      <c r="I122" s="60">
        <f>I123</f>
        <v>1047054.1</v>
      </c>
      <c r="J122" s="61">
        <f t="shared" si="1"/>
        <v>55.618472952346643</v>
      </c>
      <c r="K122" s="44"/>
      <c r="L122" s="44"/>
      <c r="M122" s="44"/>
      <c r="N122" s="44"/>
    </row>
    <row r="123" spans="1:14" ht="18.75" x14ac:dyDescent="0.25">
      <c r="A123" s="226" t="s">
        <v>18</v>
      </c>
      <c r="B123" s="227" t="s">
        <v>15</v>
      </c>
      <c r="C123" s="227" t="s">
        <v>17</v>
      </c>
      <c r="D123" s="227" t="s">
        <v>110</v>
      </c>
      <c r="E123" s="227" t="s">
        <v>19</v>
      </c>
      <c r="F123" s="230" t="s">
        <v>3</v>
      </c>
      <c r="G123" s="230" t="s">
        <v>3</v>
      </c>
      <c r="H123" s="229">
        <v>1882565.35</v>
      </c>
      <c r="I123" s="60">
        <f>I124</f>
        <v>1047054.1</v>
      </c>
      <c r="J123" s="61">
        <f t="shared" si="1"/>
        <v>55.618472952346643</v>
      </c>
      <c r="K123" s="44"/>
      <c r="L123" s="44"/>
      <c r="M123" s="44"/>
      <c r="N123" s="44"/>
    </row>
    <row r="124" spans="1:14" ht="18.75" x14ac:dyDescent="0.25">
      <c r="A124" s="231" t="s">
        <v>109</v>
      </c>
      <c r="B124" s="232" t="s">
        <v>15</v>
      </c>
      <c r="C124" s="232" t="s">
        <v>17</v>
      </c>
      <c r="D124" s="232" t="s">
        <v>110</v>
      </c>
      <c r="E124" s="232" t="s">
        <v>19</v>
      </c>
      <c r="F124" s="232" t="s">
        <v>111</v>
      </c>
      <c r="G124" s="233" t="s">
        <v>3</v>
      </c>
      <c r="H124" s="234">
        <v>1882565.35</v>
      </c>
      <c r="I124" s="66">
        <v>1047054.1</v>
      </c>
      <c r="J124" s="67">
        <f t="shared" si="1"/>
        <v>55.618472952346643</v>
      </c>
      <c r="K124" s="44"/>
      <c r="L124" s="44"/>
      <c r="M124" s="44"/>
      <c r="N124" s="44"/>
    </row>
    <row r="125" spans="1:14" ht="37.5" x14ac:dyDescent="0.25">
      <c r="A125" s="231" t="s">
        <v>28</v>
      </c>
      <c r="B125" s="232" t="s">
        <v>15</v>
      </c>
      <c r="C125" s="232" t="s">
        <v>17</v>
      </c>
      <c r="D125" s="232" t="s">
        <v>110</v>
      </c>
      <c r="E125" s="232" t="s">
        <v>19</v>
      </c>
      <c r="F125" s="232" t="s">
        <v>111</v>
      </c>
      <c r="G125" s="232" t="s">
        <v>29</v>
      </c>
      <c r="H125" s="234">
        <v>1882565.35</v>
      </c>
      <c r="I125" s="66">
        <v>1047054.1</v>
      </c>
      <c r="J125" s="67">
        <f t="shared" si="1"/>
        <v>55.618472952346643</v>
      </c>
      <c r="K125" s="44"/>
      <c r="L125" s="44"/>
      <c r="M125" s="44"/>
      <c r="N125" s="44"/>
    </row>
    <row r="126" spans="1:14" ht="37.5" x14ac:dyDescent="0.25">
      <c r="A126" s="231" t="s">
        <v>30</v>
      </c>
      <c r="B126" s="232" t="s">
        <v>15</v>
      </c>
      <c r="C126" s="232" t="s">
        <v>17</v>
      </c>
      <c r="D126" s="232" t="s">
        <v>110</v>
      </c>
      <c r="E126" s="232" t="s">
        <v>19</v>
      </c>
      <c r="F126" s="232" t="s">
        <v>111</v>
      </c>
      <c r="G126" s="232" t="s">
        <v>31</v>
      </c>
      <c r="H126" s="234">
        <v>1882565.35</v>
      </c>
      <c r="I126" s="66">
        <v>1047054.1</v>
      </c>
      <c r="J126" s="67">
        <f t="shared" si="1"/>
        <v>55.618472952346643</v>
      </c>
      <c r="K126" s="44"/>
      <c r="L126" s="44"/>
      <c r="M126" s="44"/>
      <c r="N126" s="44"/>
    </row>
    <row r="127" spans="1:14" ht="18.75" hidden="1" x14ac:dyDescent="0.25">
      <c r="A127" s="63"/>
      <c r="B127" s="64"/>
      <c r="C127" s="64"/>
      <c r="D127" s="64"/>
      <c r="E127" s="64"/>
      <c r="F127" s="64"/>
      <c r="G127" s="64"/>
      <c r="H127" s="65"/>
      <c r="I127" s="66"/>
      <c r="J127" s="67"/>
      <c r="K127" s="44"/>
      <c r="L127" s="44"/>
      <c r="M127" s="44"/>
      <c r="N127" s="44"/>
    </row>
    <row r="128" spans="1:14" ht="18.75" hidden="1" x14ac:dyDescent="0.25">
      <c r="A128" s="63"/>
      <c r="B128" s="64"/>
      <c r="C128" s="64"/>
      <c r="D128" s="68"/>
      <c r="E128" s="64"/>
      <c r="F128" s="64"/>
      <c r="G128" s="64"/>
      <c r="H128" s="65"/>
      <c r="I128" s="66"/>
      <c r="J128" s="67"/>
      <c r="K128" s="44"/>
      <c r="L128" s="44"/>
      <c r="M128" s="44"/>
      <c r="N128" s="44"/>
    </row>
    <row r="129" spans="1:14" ht="18.75" hidden="1" x14ac:dyDescent="0.25">
      <c r="A129" s="63"/>
      <c r="B129" s="64"/>
      <c r="C129" s="64"/>
      <c r="D129" s="68"/>
      <c r="E129" s="64"/>
      <c r="F129" s="64"/>
      <c r="G129" s="64"/>
      <c r="H129" s="65"/>
      <c r="I129" s="66"/>
      <c r="J129" s="67"/>
      <c r="K129" s="44"/>
      <c r="L129" s="44"/>
      <c r="M129" s="44"/>
      <c r="N129" s="44"/>
    </row>
    <row r="130" spans="1:14" ht="18.75" hidden="1" x14ac:dyDescent="0.25">
      <c r="A130" s="63"/>
      <c r="B130" s="64"/>
      <c r="C130" s="64"/>
      <c r="D130" s="68"/>
      <c r="E130" s="64"/>
      <c r="F130" s="64"/>
      <c r="G130" s="64"/>
      <c r="H130" s="65"/>
      <c r="I130" s="66"/>
      <c r="J130" s="67"/>
      <c r="K130" s="44"/>
      <c r="L130" s="44"/>
      <c r="M130" s="44"/>
      <c r="N130" s="44"/>
    </row>
    <row r="131" spans="1:14" ht="18.75" hidden="1" x14ac:dyDescent="0.25">
      <c r="A131" s="63"/>
      <c r="B131" s="64"/>
      <c r="C131" s="64"/>
      <c r="D131" s="68"/>
      <c r="E131" s="64"/>
      <c r="F131" s="64"/>
      <c r="G131" s="64"/>
      <c r="H131" s="65"/>
      <c r="I131" s="66"/>
      <c r="J131" s="67"/>
      <c r="K131" s="44"/>
      <c r="L131" s="44"/>
      <c r="M131" s="44"/>
      <c r="N131" s="44"/>
    </row>
    <row r="132" spans="1:14" ht="18.75" hidden="1" x14ac:dyDescent="0.25">
      <c r="A132" s="51"/>
      <c r="B132" s="52"/>
      <c r="C132" s="52"/>
      <c r="D132" s="69"/>
      <c r="E132" s="52"/>
      <c r="F132" s="52"/>
      <c r="G132" s="52"/>
      <c r="H132" s="59"/>
      <c r="I132" s="59"/>
      <c r="J132" s="61"/>
      <c r="K132" s="44"/>
      <c r="L132" s="44"/>
      <c r="M132" s="44"/>
      <c r="N132" s="44"/>
    </row>
    <row r="133" spans="1:14" ht="18.75" hidden="1" x14ac:dyDescent="0.25">
      <c r="A133" s="63"/>
      <c r="B133" s="64"/>
      <c r="C133" s="58"/>
      <c r="D133" s="58"/>
      <c r="E133" s="58"/>
      <c r="F133" s="58"/>
      <c r="G133" s="58"/>
      <c r="H133" s="65"/>
      <c r="I133" s="65"/>
      <c r="J133" s="67"/>
      <c r="K133" s="44"/>
      <c r="L133" s="44"/>
      <c r="M133" s="44"/>
      <c r="N133" s="44"/>
    </row>
    <row r="134" spans="1:14" ht="18.75" hidden="1" x14ac:dyDescent="0.25">
      <c r="A134" s="63"/>
      <c r="B134" s="64"/>
      <c r="C134" s="64"/>
      <c r="D134" s="64"/>
      <c r="E134" s="58"/>
      <c r="F134" s="58"/>
      <c r="G134" s="58"/>
      <c r="H134" s="65"/>
      <c r="I134" s="66"/>
      <c r="J134" s="67"/>
      <c r="K134" s="44"/>
      <c r="L134" s="57"/>
      <c r="M134" s="57"/>
      <c r="N134" s="44"/>
    </row>
    <row r="135" spans="1:14" ht="18.75" hidden="1" x14ac:dyDescent="0.25">
      <c r="A135" s="63"/>
      <c r="B135" s="64"/>
      <c r="C135" s="64"/>
      <c r="D135" s="64"/>
      <c r="E135" s="64"/>
      <c r="F135" s="64"/>
      <c r="G135" s="64"/>
      <c r="H135" s="65"/>
      <c r="I135" s="66"/>
      <c r="J135" s="67"/>
      <c r="K135" s="44"/>
      <c r="L135" s="44"/>
      <c r="M135" s="57"/>
      <c r="N135" s="44"/>
    </row>
    <row r="136" spans="1:14" ht="18.75" hidden="1" x14ac:dyDescent="0.25">
      <c r="A136" s="63"/>
      <c r="B136" s="64"/>
      <c r="C136" s="64"/>
      <c r="D136" s="64"/>
      <c r="E136" s="64"/>
      <c r="F136" s="64"/>
      <c r="G136" s="64"/>
      <c r="H136" s="65"/>
      <c r="I136" s="66"/>
      <c r="J136" s="67"/>
      <c r="K136" s="44"/>
      <c r="L136" s="44"/>
      <c r="M136" s="44"/>
      <c r="N136" s="44"/>
    </row>
    <row r="137" spans="1:14" ht="18.75" hidden="1" x14ac:dyDescent="0.25">
      <c r="A137" s="51"/>
      <c r="B137" s="52"/>
      <c r="C137" s="52"/>
      <c r="D137" s="52"/>
      <c r="E137" s="52"/>
      <c r="F137" s="52"/>
      <c r="G137" s="52"/>
      <c r="H137" s="59"/>
      <c r="I137" s="59"/>
      <c r="J137" s="61"/>
      <c r="K137" s="44"/>
      <c r="L137" s="44"/>
      <c r="M137" s="44"/>
      <c r="N137" s="44"/>
    </row>
    <row r="138" spans="1:14" ht="18.75" hidden="1" x14ac:dyDescent="0.25">
      <c r="A138" s="63"/>
      <c r="B138" s="64"/>
      <c r="C138" s="64"/>
      <c r="D138" s="64"/>
      <c r="E138" s="64"/>
      <c r="F138" s="64"/>
      <c r="G138" s="64"/>
      <c r="H138" s="65"/>
      <c r="I138" s="65"/>
      <c r="J138" s="67"/>
      <c r="K138" s="44"/>
      <c r="L138" s="44"/>
      <c r="M138" s="44"/>
      <c r="N138" s="44"/>
    </row>
    <row r="139" spans="1:14" ht="18.75" hidden="1" x14ac:dyDescent="0.25">
      <c r="A139" s="63"/>
      <c r="B139" s="64"/>
      <c r="C139" s="64"/>
      <c r="D139" s="64"/>
      <c r="E139" s="58"/>
      <c r="F139" s="58"/>
      <c r="G139" s="58"/>
      <c r="H139" s="65"/>
      <c r="I139" s="66"/>
      <c r="J139" s="67"/>
      <c r="K139" s="44"/>
      <c r="L139" s="44"/>
      <c r="M139" s="44"/>
      <c r="N139" s="44"/>
    </row>
    <row r="140" spans="1:14" ht="18.75" hidden="1" x14ac:dyDescent="0.25">
      <c r="A140" s="63"/>
      <c r="B140" s="64"/>
      <c r="C140" s="64"/>
      <c r="D140" s="64"/>
      <c r="E140" s="64"/>
      <c r="F140" s="64"/>
      <c r="G140" s="64"/>
      <c r="H140" s="65"/>
      <c r="I140" s="66"/>
      <c r="J140" s="67"/>
      <c r="K140" s="44"/>
      <c r="L140" s="44"/>
      <c r="M140" s="44"/>
      <c r="N140" s="44"/>
    </row>
    <row r="141" spans="1:14" ht="18.75" hidden="1" x14ac:dyDescent="0.25">
      <c r="A141" s="63"/>
      <c r="B141" s="64"/>
      <c r="C141" s="64"/>
      <c r="D141" s="64"/>
      <c r="E141" s="64"/>
      <c r="F141" s="64"/>
      <c r="G141" s="64"/>
      <c r="H141" s="65"/>
      <c r="I141" s="66"/>
      <c r="J141" s="67"/>
      <c r="K141" s="44"/>
      <c r="L141" s="44"/>
      <c r="M141" s="44"/>
      <c r="N141" s="44"/>
    </row>
    <row r="142" spans="1:14" ht="37.5" x14ac:dyDescent="0.25">
      <c r="A142" s="51" t="s">
        <v>112</v>
      </c>
      <c r="B142" s="52" t="s">
        <v>45</v>
      </c>
      <c r="C142" s="52" t="s">
        <v>3</v>
      </c>
      <c r="D142" s="52" t="s">
        <v>3</v>
      </c>
      <c r="E142" s="52" t="s">
        <v>3</v>
      </c>
      <c r="F142" s="52" t="s">
        <v>3</v>
      </c>
      <c r="G142" s="52" t="s">
        <v>3</v>
      </c>
      <c r="H142" s="59">
        <v>32943834.68</v>
      </c>
      <c r="I142" s="60">
        <f>I143+I148+I157+I166</f>
        <v>32679987.07</v>
      </c>
      <c r="J142" s="61">
        <f t="shared" si="1"/>
        <v>99.199098670319103</v>
      </c>
      <c r="K142" s="235"/>
      <c r="L142" s="62"/>
      <c r="M142" s="62"/>
      <c r="N142" s="62"/>
    </row>
    <row r="143" spans="1:14" ht="56.25" x14ac:dyDescent="0.25">
      <c r="A143" s="51" t="s">
        <v>1244</v>
      </c>
      <c r="B143" s="52" t="s">
        <v>45</v>
      </c>
      <c r="C143" s="52" t="s">
        <v>17</v>
      </c>
      <c r="D143" s="52" t="s">
        <v>15</v>
      </c>
      <c r="E143" s="52" t="s">
        <v>3</v>
      </c>
      <c r="F143" s="52" t="s">
        <v>3</v>
      </c>
      <c r="G143" s="52" t="s">
        <v>3</v>
      </c>
      <c r="H143" s="59">
        <v>55000</v>
      </c>
      <c r="I143" s="60">
        <f>I144</f>
        <v>55000</v>
      </c>
      <c r="J143" s="67">
        <f t="shared" si="1"/>
        <v>100</v>
      </c>
      <c r="K143" s="44"/>
      <c r="L143" s="44"/>
      <c r="M143" s="44"/>
      <c r="N143" s="57"/>
    </row>
    <row r="144" spans="1:14" ht="18.75" x14ac:dyDescent="0.25">
      <c r="A144" s="63" t="s">
        <v>113</v>
      </c>
      <c r="B144" s="64" t="s">
        <v>45</v>
      </c>
      <c r="C144" s="64" t="s">
        <v>17</v>
      </c>
      <c r="D144" s="64" t="s">
        <v>15</v>
      </c>
      <c r="E144" s="64" t="s">
        <v>114</v>
      </c>
      <c r="F144" s="64" t="s">
        <v>3</v>
      </c>
      <c r="G144" s="64" t="s">
        <v>3</v>
      </c>
      <c r="H144" s="65">
        <v>55000</v>
      </c>
      <c r="I144" s="65">
        <v>55000</v>
      </c>
      <c r="J144" s="67">
        <f t="shared" si="1"/>
        <v>100</v>
      </c>
      <c r="K144" s="44"/>
      <c r="L144" s="44"/>
      <c r="M144" s="44"/>
      <c r="N144" s="44"/>
    </row>
    <row r="145" spans="1:14" ht="18.75" x14ac:dyDescent="0.25">
      <c r="A145" s="63" t="s">
        <v>115</v>
      </c>
      <c r="B145" s="64" t="s">
        <v>45</v>
      </c>
      <c r="C145" s="64" t="s">
        <v>17</v>
      </c>
      <c r="D145" s="64" t="s">
        <v>15</v>
      </c>
      <c r="E145" s="64" t="s">
        <v>114</v>
      </c>
      <c r="F145" s="64" t="s">
        <v>116</v>
      </c>
      <c r="G145" s="64" t="s">
        <v>3</v>
      </c>
      <c r="H145" s="65">
        <v>55000</v>
      </c>
      <c r="I145" s="66">
        <v>55000</v>
      </c>
      <c r="J145" s="67">
        <f t="shared" si="1"/>
        <v>100</v>
      </c>
      <c r="K145" s="44"/>
      <c r="L145" s="44"/>
      <c r="M145" s="44"/>
      <c r="N145" s="44"/>
    </row>
    <row r="146" spans="1:14" ht="18.75" x14ac:dyDescent="0.25">
      <c r="A146" s="63" t="s">
        <v>117</v>
      </c>
      <c r="B146" s="64" t="s">
        <v>45</v>
      </c>
      <c r="C146" s="64" t="s">
        <v>17</v>
      </c>
      <c r="D146" s="64" t="s">
        <v>15</v>
      </c>
      <c r="E146" s="64" t="s">
        <v>114</v>
      </c>
      <c r="F146" s="64" t="s">
        <v>116</v>
      </c>
      <c r="G146" s="64" t="s">
        <v>118</v>
      </c>
      <c r="H146" s="65">
        <v>55000</v>
      </c>
      <c r="I146" s="66">
        <v>55000</v>
      </c>
      <c r="J146" s="67">
        <f t="shared" si="1"/>
        <v>100</v>
      </c>
      <c r="K146" s="44"/>
      <c r="L146" s="44"/>
      <c r="M146" s="44"/>
      <c r="N146" s="44"/>
    </row>
    <row r="147" spans="1:14" ht="18.75" x14ac:dyDescent="0.25">
      <c r="A147" s="63" t="s">
        <v>115</v>
      </c>
      <c r="B147" s="64" t="s">
        <v>45</v>
      </c>
      <c r="C147" s="64" t="s">
        <v>17</v>
      </c>
      <c r="D147" s="64" t="s">
        <v>15</v>
      </c>
      <c r="E147" s="64" t="s">
        <v>114</v>
      </c>
      <c r="F147" s="64" t="s">
        <v>116</v>
      </c>
      <c r="G147" s="64" t="s">
        <v>119</v>
      </c>
      <c r="H147" s="65">
        <v>55000</v>
      </c>
      <c r="I147" s="66">
        <v>55000</v>
      </c>
      <c r="J147" s="67">
        <f t="shared" si="1"/>
        <v>100</v>
      </c>
      <c r="K147" s="44"/>
      <c r="L147" s="44"/>
      <c r="M147" s="44"/>
      <c r="N147" s="44"/>
    </row>
    <row r="148" spans="1:14" ht="56.25" x14ac:dyDescent="0.25">
      <c r="A148" s="51" t="s">
        <v>120</v>
      </c>
      <c r="B148" s="52" t="s">
        <v>45</v>
      </c>
      <c r="C148" s="52" t="s">
        <v>17</v>
      </c>
      <c r="D148" s="52" t="s">
        <v>45</v>
      </c>
      <c r="E148" s="52" t="s">
        <v>3</v>
      </c>
      <c r="F148" s="52" t="s">
        <v>3</v>
      </c>
      <c r="G148" s="52" t="s">
        <v>3</v>
      </c>
      <c r="H148" s="59">
        <v>18305917.68</v>
      </c>
      <c r="I148" s="60">
        <f>I149</f>
        <v>18152787.07</v>
      </c>
      <c r="J148" s="61">
        <f t="shared" si="1"/>
        <v>99.16349121264048</v>
      </c>
      <c r="K148" s="44"/>
      <c r="L148" s="44"/>
      <c r="M148" s="44"/>
      <c r="N148" s="44"/>
    </row>
    <row r="149" spans="1:14" ht="18.75" x14ac:dyDescent="0.25">
      <c r="A149" s="63" t="s">
        <v>113</v>
      </c>
      <c r="B149" s="64" t="s">
        <v>45</v>
      </c>
      <c r="C149" s="64" t="s">
        <v>17</v>
      </c>
      <c r="D149" s="64" t="s">
        <v>45</v>
      </c>
      <c r="E149" s="64" t="s">
        <v>114</v>
      </c>
      <c r="F149" s="64" t="s">
        <v>3</v>
      </c>
      <c r="G149" s="64" t="s">
        <v>3</v>
      </c>
      <c r="H149" s="65">
        <v>18305917.68</v>
      </c>
      <c r="I149" s="66">
        <f>I150</f>
        <v>18152787.07</v>
      </c>
      <c r="J149" s="67">
        <f t="shared" si="1"/>
        <v>99.16349121264048</v>
      </c>
      <c r="K149" s="44"/>
      <c r="L149" s="44"/>
      <c r="M149" s="44"/>
      <c r="N149" s="44"/>
    </row>
    <row r="150" spans="1:14" ht="37.5" x14ac:dyDescent="0.25">
      <c r="A150" s="63" t="s">
        <v>26</v>
      </c>
      <c r="B150" s="64" t="s">
        <v>45</v>
      </c>
      <c r="C150" s="64" t="s">
        <v>17</v>
      </c>
      <c r="D150" s="64" t="s">
        <v>45</v>
      </c>
      <c r="E150" s="64" t="s">
        <v>114</v>
      </c>
      <c r="F150" s="64" t="s">
        <v>27</v>
      </c>
      <c r="G150" s="64" t="s">
        <v>3</v>
      </c>
      <c r="H150" s="65">
        <v>18305917.68</v>
      </c>
      <c r="I150" s="66">
        <v>18152787.07</v>
      </c>
      <c r="J150" s="67">
        <f t="shared" si="1"/>
        <v>99.16349121264048</v>
      </c>
      <c r="K150" s="44"/>
      <c r="L150" s="44"/>
      <c r="M150" s="44"/>
      <c r="N150" s="44"/>
    </row>
    <row r="151" spans="1:14" ht="93.75" x14ac:dyDescent="0.25">
      <c r="A151" s="63" t="s">
        <v>22</v>
      </c>
      <c r="B151" s="64" t="s">
        <v>45</v>
      </c>
      <c r="C151" s="64" t="s">
        <v>17</v>
      </c>
      <c r="D151" s="64" t="s">
        <v>45</v>
      </c>
      <c r="E151" s="64" t="s">
        <v>114</v>
      </c>
      <c r="F151" s="64" t="s">
        <v>27</v>
      </c>
      <c r="G151" s="64" t="s">
        <v>23</v>
      </c>
      <c r="H151" s="65">
        <v>17600786</v>
      </c>
      <c r="I151" s="66">
        <v>17492864.140000001</v>
      </c>
      <c r="J151" s="67">
        <f t="shared" si="1"/>
        <v>99.386834997027975</v>
      </c>
      <c r="K151" s="44"/>
      <c r="L151" s="44"/>
      <c r="M151" s="44"/>
      <c r="N151" s="44"/>
    </row>
    <row r="152" spans="1:14" ht="37.5" x14ac:dyDescent="0.25">
      <c r="A152" s="63" t="s">
        <v>24</v>
      </c>
      <c r="B152" s="64" t="s">
        <v>45</v>
      </c>
      <c r="C152" s="64" t="s">
        <v>17</v>
      </c>
      <c r="D152" s="64" t="s">
        <v>45</v>
      </c>
      <c r="E152" s="64" t="s">
        <v>114</v>
      </c>
      <c r="F152" s="64" t="s">
        <v>27</v>
      </c>
      <c r="G152" s="64" t="s">
        <v>25</v>
      </c>
      <c r="H152" s="65">
        <v>17600786</v>
      </c>
      <c r="I152" s="66">
        <v>17492864.140000001</v>
      </c>
      <c r="J152" s="67">
        <f t="shared" si="1"/>
        <v>99.386834997027975</v>
      </c>
      <c r="K152" s="44"/>
      <c r="L152" s="44"/>
      <c r="M152" s="44"/>
      <c r="N152" s="44"/>
    </row>
    <row r="153" spans="1:14" ht="37.5" x14ac:dyDescent="0.25">
      <c r="A153" s="63" t="s">
        <v>28</v>
      </c>
      <c r="B153" s="64" t="s">
        <v>45</v>
      </c>
      <c r="C153" s="64" t="s">
        <v>17</v>
      </c>
      <c r="D153" s="64" t="s">
        <v>45</v>
      </c>
      <c r="E153" s="64" t="s">
        <v>114</v>
      </c>
      <c r="F153" s="64" t="s">
        <v>27</v>
      </c>
      <c r="G153" s="64" t="s">
        <v>29</v>
      </c>
      <c r="H153" s="65">
        <v>674131.68</v>
      </c>
      <c r="I153" s="66">
        <v>629922.93000000005</v>
      </c>
      <c r="J153" s="67">
        <f t="shared" si="1"/>
        <v>93.442119498077886</v>
      </c>
      <c r="K153" s="44"/>
      <c r="L153" s="44"/>
      <c r="M153" s="44"/>
      <c r="N153" s="44"/>
    </row>
    <row r="154" spans="1:14" ht="37.5" x14ac:dyDescent="0.25">
      <c r="A154" s="63" t="s">
        <v>30</v>
      </c>
      <c r="B154" s="64" t="s">
        <v>45</v>
      </c>
      <c r="C154" s="64" t="s">
        <v>17</v>
      </c>
      <c r="D154" s="64" t="s">
        <v>45</v>
      </c>
      <c r="E154" s="64" t="s">
        <v>114</v>
      </c>
      <c r="F154" s="64" t="s">
        <v>27</v>
      </c>
      <c r="G154" s="64" t="s">
        <v>31</v>
      </c>
      <c r="H154" s="65">
        <v>674131.68</v>
      </c>
      <c r="I154" s="66">
        <v>629922.93000000005</v>
      </c>
      <c r="J154" s="67">
        <f t="shared" si="1"/>
        <v>93.442119498077886</v>
      </c>
      <c r="K154" s="44"/>
      <c r="L154" s="44"/>
      <c r="M154" s="44"/>
      <c r="N154" s="44"/>
    </row>
    <row r="155" spans="1:14" ht="18.75" x14ac:dyDescent="0.25">
      <c r="A155" s="63" t="s">
        <v>32</v>
      </c>
      <c r="B155" s="64" t="s">
        <v>45</v>
      </c>
      <c r="C155" s="64" t="s">
        <v>17</v>
      </c>
      <c r="D155" s="64" t="s">
        <v>45</v>
      </c>
      <c r="E155" s="64" t="s">
        <v>114</v>
      </c>
      <c r="F155" s="64" t="s">
        <v>27</v>
      </c>
      <c r="G155" s="64" t="s">
        <v>33</v>
      </c>
      <c r="H155" s="65">
        <v>31000</v>
      </c>
      <c r="I155" s="66">
        <v>30000</v>
      </c>
      <c r="J155" s="67">
        <f t="shared" si="1"/>
        <v>96.774193548387103</v>
      </c>
      <c r="K155" s="44"/>
      <c r="L155" s="44"/>
      <c r="M155" s="44"/>
      <c r="N155" s="44"/>
    </row>
    <row r="156" spans="1:14" ht="18.75" x14ac:dyDescent="0.25">
      <c r="A156" s="63" t="s">
        <v>34</v>
      </c>
      <c r="B156" s="64" t="s">
        <v>45</v>
      </c>
      <c r="C156" s="64" t="s">
        <v>17</v>
      </c>
      <c r="D156" s="64" t="s">
        <v>45</v>
      </c>
      <c r="E156" s="70" t="s">
        <v>114</v>
      </c>
      <c r="F156" s="58" t="s">
        <v>27</v>
      </c>
      <c r="G156" s="58" t="s">
        <v>35</v>
      </c>
      <c r="H156" s="65">
        <v>31000</v>
      </c>
      <c r="I156" s="66">
        <v>30000</v>
      </c>
      <c r="J156" s="67">
        <f t="shared" si="1"/>
        <v>96.774193548387103</v>
      </c>
      <c r="K156" s="44"/>
      <c r="L156" s="44"/>
      <c r="M156" s="44"/>
      <c r="N156" s="44"/>
    </row>
    <row r="157" spans="1:14" ht="75" x14ac:dyDescent="0.25">
      <c r="A157" s="51" t="s">
        <v>1245</v>
      </c>
      <c r="B157" s="52" t="s">
        <v>45</v>
      </c>
      <c r="C157" s="52" t="s">
        <v>17</v>
      </c>
      <c r="D157" s="52" t="s">
        <v>53</v>
      </c>
      <c r="E157" s="52" t="s">
        <v>3</v>
      </c>
      <c r="F157" s="52" t="s">
        <v>3</v>
      </c>
      <c r="G157" s="52" t="s">
        <v>3</v>
      </c>
      <c r="H157" s="59">
        <v>3132917</v>
      </c>
      <c r="I157" s="60">
        <f>I158+I162</f>
        <v>3022200</v>
      </c>
      <c r="J157" s="61">
        <f t="shared" si="1"/>
        <v>96.466009153769477</v>
      </c>
      <c r="K157" s="44"/>
      <c r="L157" s="44"/>
      <c r="M157" s="44"/>
      <c r="N157" s="44"/>
    </row>
    <row r="158" spans="1:14" ht="18.75" x14ac:dyDescent="0.25">
      <c r="A158" s="63" t="s">
        <v>113</v>
      </c>
      <c r="B158" s="64" t="s">
        <v>45</v>
      </c>
      <c r="C158" s="64" t="s">
        <v>17</v>
      </c>
      <c r="D158" s="64" t="s">
        <v>53</v>
      </c>
      <c r="E158" s="64" t="s">
        <v>114</v>
      </c>
      <c r="F158" s="64" t="s">
        <v>3</v>
      </c>
      <c r="G158" s="64" t="s">
        <v>3</v>
      </c>
      <c r="H158" s="65">
        <v>645968</v>
      </c>
      <c r="I158" s="65">
        <f>I159</f>
        <v>536331</v>
      </c>
      <c r="J158" s="67">
        <f>I158/H158*100</f>
        <v>83.02748742971788</v>
      </c>
      <c r="K158" s="44"/>
      <c r="L158" s="44"/>
      <c r="M158" s="44"/>
      <c r="N158" s="44"/>
    </row>
    <row r="159" spans="1:14" ht="37.5" x14ac:dyDescent="0.25">
      <c r="A159" s="63" t="s">
        <v>121</v>
      </c>
      <c r="B159" s="64" t="s">
        <v>45</v>
      </c>
      <c r="C159" s="64" t="s">
        <v>17</v>
      </c>
      <c r="D159" s="64" t="s">
        <v>53</v>
      </c>
      <c r="E159" s="64" t="s">
        <v>114</v>
      </c>
      <c r="F159" s="64" t="s">
        <v>122</v>
      </c>
      <c r="G159" s="64" t="s">
        <v>3</v>
      </c>
      <c r="H159" s="65">
        <v>645968</v>
      </c>
      <c r="I159" s="66">
        <v>536331</v>
      </c>
      <c r="J159" s="67">
        <f>I159/H159*100</f>
        <v>83.02748742971788</v>
      </c>
      <c r="K159" s="44"/>
      <c r="L159" s="44"/>
      <c r="M159" s="44"/>
      <c r="N159" s="44"/>
    </row>
    <row r="160" spans="1:14" ht="37.5" x14ac:dyDescent="0.25">
      <c r="A160" s="63" t="s">
        <v>28</v>
      </c>
      <c r="B160" s="64" t="s">
        <v>45</v>
      </c>
      <c r="C160" s="64" t="s">
        <v>17</v>
      </c>
      <c r="D160" s="64" t="s">
        <v>53</v>
      </c>
      <c r="E160" s="64" t="s">
        <v>114</v>
      </c>
      <c r="F160" s="64" t="s">
        <v>122</v>
      </c>
      <c r="G160" s="64" t="s">
        <v>29</v>
      </c>
      <c r="H160" s="65">
        <v>645968</v>
      </c>
      <c r="I160" s="66">
        <v>536331</v>
      </c>
      <c r="J160" s="67">
        <f>I160/H160*100</f>
        <v>83.02748742971788</v>
      </c>
      <c r="K160" s="44"/>
      <c r="L160" s="44"/>
      <c r="M160" s="44"/>
      <c r="N160" s="44"/>
    </row>
    <row r="161" spans="1:14" ht="37.5" x14ac:dyDescent="0.25">
      <c r="A161" s="63" t="s">
        <v>30</v>
      </c>
      <c r="B161" s="64" t="s">
        <v>45</v>
      </c>
      <c r="C161" s="64" t="s">
        <v>17</v>
      </c>
      <c r="D161" s="64" t="s">
        <v>53</v>
      </c>
      <c r="E161" s="64" t="s">
        <v>114</v>
      </c>
      <c r="F161" s="64" t="s">
        <v>122</v>
      </c>
      <c r="G161" s="64" t="s">
        <v>31</v>
      </c>
      <c r="H161" s="65">
        <v>645968</v>
      </c>
      <c r="I161" s="66">
        <v>536331</v>
      </c>
      <c r="J161" s="67">
        <f t="shared" ref="J161:J173" si="2">I161/H161*100</f>
        <v>83.02748742971788</v>
      </c>
      <c r="K161" s="44"/>
      <c r="L161" s="44"/>
      <c r="M161" s="44"/>
      <c r="N161" s="44"/>
    </row>
    <row r="162" spans="1:14" ht="18.75" x14ac:dyDescent="0.25">
      <c r="A162" s="63" t="s">
        <v>18</v>
      </c>
      <c r="B162" s="64" t="s">
        <v>45</v>
      </c>
      <c r="C162" s="64" t="s">
        <v>17</v>
      </c>
      <c r="D162" s="64" t="s">
        <v>53</v>
      </c>
      <c r="E162" s="64" t="s">
        <v>19</v>
      </c>
      <c r="F162" s="64" t="s">
        <v>3</v>
      </c>
      <c r="G162" s="64" t="s">
        <v>3</v>
      </c>
      <c r="H162" s="65">
        <v>2486949</v>
      </c>
      <c r="I162" s="65">
        <v>2485869</v>
      </c>
      <c r="J162" s="67">
        <f t="shared" si="2"/>
        <v>99.956573295230427</v>
      </c>
      <c r="K162" s="44"/>
      <c r="L162" s="44"/>
      <c r="M162" s="44"/>
      <c r="N162" s="44"/>
    </row>
    <row r="163" spans="1:14" ht="37.5" x14ac:dyDescent="0.25">
      <c r="A163" s="63" t="s">
        <v>121</v>
      </c>
      <c r="B163" s="64" t="s">
        <v>45</v>
      </c>
      <c r="C163" s="64" t="s">
        <v>17</v>
      </c>
      <c r="D163" s="64" t="s">
        <v>53</v>
      </c>
      <c r="E163" s="64" t="s">
        <v>19</v>
      </c>
      <c r="F163" s="64" t="s">
        <v>122</v>
      </c>
      <c r="G163" s="64" t="s">
        <v>3</v>
      </c>
      <c r="H163" s="65">
        <v>2486949</v>
      </c>
      <c r="I163" s="66">
        <v>2485869</v>
      </c>
      <c r="J163" s="67">
        <f t="shared" si="2"/>
        <v>99.956573295230427</v>
      </c>
      <c r="K163" s="44"/>
      <c r="L163" s="44"/>
      <c r="M163" s="44"/>
      <c r="N163" s="44"/>
    </row>
    <row r="164" spans="1:14" ht="37.5" x14ac:dyDescent="0.25">
      <c r="A164" s="63" t="s">
        <v>28</v>
      </c>
      <c r="B164" s="64" t="s">
        <v>45</v>
      </c>
      <c r="C164" s="64" t="s">
        <v>17</v>
      </c>
      <c r="D164" s="64" t="s">
        <v>53</v>
      </c>
      <c r="E164" s="64" t="s">
        <v>19</v>
      </c>
      <c r="F164" s="64" t="s">
        <v>122</v>
      </c>
      <c r="G164" s="64" t="s">
        <v>29</v>
      </c>
      <c r="H164" s="65">
        <v>2486949</v>
      </c>
      <c r="I164" s="66">
        <v>2485869</v>
      </c>
      <c r="J164" s="67">
        <f t="shared" si="2"/>
        <v>99.956573295230427</v>
      </c>
      <c r="K164" s="44"/>
      <c r="L164" s="44"/>
      <c r="M164" s="44"/>
      <c r="N164" s="44"/>
    </row>
    <row r="165" spans="1:14" ht="37.5" x14ac:dyDescent="0.25">
      <c r="A165" s="63" t="s">
        <v>30</v>
      </c>
      <c r="B165" s="64" t="s">
        <v>45</v>
      </c>
      <c r="C165" s="64" t="s">
        <v>17</v>
      </c>
      <c r="D165" s="64" t="s">
        <v>53</v>
      </c>
      <c r="E165" s="70" t="s">
        <v>19</v>
      </c>
      <c r="F165" s="58" t="s">
        <v>122</v>
      </c>
      <c r="G165" s="58" t="s">
        <v>31</v>
      </c>
      <c r="H165" s="65">
        <v>2486949</v>
      </c>
      <c r="I165" s="66">
        <v>2485869</v>
      </c>
      <c r="J165" s="67">
        <f t="shared" si="2"/>
        <v>99.956573295230427</v>
      </c>
      <c r="K165" s="44"/>
      <c r="L165" s="44"/>
      <c r="M165" s="44"/>
      <c r="N165" s="44"/>
    </row>
    <row r="166" spans="1:14" ht="37.5" x14ac:dyDescent="0.25">
      <c r="A166" s="51" t="s">
        <v>1246</v>
      </c>
      <c r="B166" s="52" t="s">
        <v>45</v>
      </c>
      <c r="C166" s="52" t="s">
        <v>17</v>
      </c>
      <c r="D166" s="52" t="s">
        <v>61</v>
      </c>
      <c r="E166" s="52" t="s">
        <v>3</v>
      </c>
      <c r="F166" s="52" t="s">
        <v>3</v>
      </c>
      <c r="G166" s="52" t="s">
        <v>3</v>
      </c>
      <c r="H166" s="59">
        <v>11450000</v>
      </c>
      <c r="I166" s="60">
        <f>I167</f>
        <v>11450000</v>
      </c>
      <c r="J166" s="61">
        <f t="shared" si="2"/>
        <v>100</v>
      </c>
      <c r="K166" s="44"/>
      <c r="L166" s="44"/>
      <c r="M166" s="44"/>
      <c r="N166" s="44"/>
    </row>
    <row r="167" spans="1:14" ht="18.75" x14ac:dyDescent="0.25">
      <c r="A167" s="63" t="s">
        <v>113</v>
      </c>
      <c r="B167" s="64" t="s">
        <v>45</v>
      </c>
      <c r="C167" s="64" t="s">
        <v>17</v>
      </c>
      <c r="D167" s="64" t="s">
        <v>61</v>
      </c>
      <c r="E167" s="64" t="s">
        <v>114</v>
      </c>
      <c r="F167" s="64" t="s">
        <v>3</v>
      </c>
      <c r="G167" s="64" t="s">
        <v>3</v>
      </c>
      <c r="H167" s="65">
        <v>11450000</v>
      </c>
      <c r="I167" s="66">
        <f>I168+I171+I174</f>
        <v>11450000</v>
      </c>
      <c r="J167" s="67">
        <f t="shared" si="2"/>
        <v>100</v>
      </c>
      <c r="K167" s="44"/>
      <c r="L167" s="44"/>
      <c r="M167" s="44"/>
      <c r="N167" s="44"/>
    </row>
    <row r="168" spans="1:14" ht="56.25" x14ac:dyDescent="0.25">
      <c r="A168" s="63" t="s">
        <v>123</v>
      </c>
      <c r="B168" s="64" t="s">
        <v>45</v>
      </c>
      <c r="C168" s="64" t="s">
        <v>17</v>
      </c>
      <c r="D168" s="64" t="s">
        <v>61</v>
      </c>
      <c r="E168" s="64" t="s">
        <v>114</v>
      </c>
      <c r="F168" s="64" t="s">
        <v>124</v>
      </c>
      <c r="G168" s="64" t="s">
        <v>3</v>
      </c>
      <c r="H168" s="65">
        <v>3449600</v>
      </c>
      <c r="I168" s="66">
        <v>3449600</v>
      </c>
      <c r="J168" s="67">
        <f t="shared" si="2"/>
        <v>100</v>
      </c>
      <c r="K168" s="44"/>
      <c r="L168" s="44"/>
      <c r="M168" s="44"/>
      <c r="N168" s="44"/>
    </row>
    <row r="169" spans="1:14" ht="18.75" x14ac:dyDescent="0.25">
      <c r="A169" s="63" t="s">
        <v>95</v>
      </c>
      <c r="B169" s="64" t="s">
        <v>45</v>
      </c>
      <c r="C169" s="64" t="s">
        <v>17</v>
      </c>
      <c r="D169" s="64" t="s">
        <v>61</v>
      </c>
      <c r="E169" s="64" t="s">
        <v>114</v>
      </c>
      <c r="F169" s="64" t="s">
        <v>124</v>
      </c>
      <c r="G169" s="64" t="s">
        <v>96</v>
      </c>
      <c r="H169" s="65">
        <v>3449600</v>
      </c>
      <c r="I169" s="66">
        <v>3449600</v>
      </c>
      <c r="J169" s="67">
        <f t="shared" si="2"/>
        <v>100</v>
      </c>
      <c r="K169" s="44"/>
      <c r="L169" s="44"/>
      <c r="M169" s="44"/>
      <c r="N169" s="44"/>
    </row>
    <row r="170" spans="1:14" ht="18.75" x14ac:dyDescent="0.25">
      <c r="A170" s="63" t="s">
        <v>125</v>
      </c>
      <c r="B170" s="64" t="s">
        <v>45</v>
      </c>
      <c r="C170" s="64" t="s">
        <v>17</v>
      </c>
      <c r="D170" s="64" t="s">
        <v>61</v>
      </c>
      <c r="E170" s="64" t="s">
        <v>114</v>
      </c>
      <c r="F170" s="64" t="s">
        <v>124</v>
      </c>
      <c r="G170" s="64" t="s">
        <v>126</v>
      </c>
      <c r="H170" s="65">
        <v>3449600</v>
      </c>
      <c r="I170" s="66">
        <v>3449600</v>
      </c>
      <c r="J170" s="67">
        <f t="shared" si="2"/>
        <v>100</v>
      </c>
      <c r="K170" s="44"/>
      <c r="L170" s="44"/>
      <c r="M170" s="44"/>
      <c r="N170" s="44"/>
    </row>
    <row r="171" spans="1:14" ht="18.75" x14ac:dyDescent="0.25">
      <c r="A171" s="63" t="s">
        <v>127</v>
      </c>
      <c r="B171" s="64" t="s">
        <v>45</v>
      </c>
      <c r="C171" s="64" t="s">
        <v>17</v>
      </c>
      <c r="D171" s="64" t="s">
        <v>61</v>
      </c>
      <c r="E171" s="64" t="s">
        <v>114</v>
      </c>
      <c r="F171" s="64" t="s">
        <v>128</v>
      </c>
      <c r="G171" s="64" t="s">
        <v>3</v>
      </c>
      <c r="H171" s="65">
        <v>3000400</v>
      </c>
      <c r="I171" s="66">
        <v>3000400</v>
      </c>
      <c r="J171" s="67">
        <f t="shared" si="2"/>
        <v>100</v>
      </c>
      <c r="K171" s="44"/>
      <c r="L171" s="44"/>
      <c r="M171" s="44"/>
      <c r="N171" s="44"/>
    </row>
    <row r="172" spans="1:14" ht="18.75" x14ac:dyDescent="0.25">
      <c r="A172" s="63" t="s">
        <v>95</v>
      </c>
      <c r="B172" s="64" t="s">
        <v>45</v>
      </c>
      <c r="C172" s="64" t="s">
        <v>17</v>
      </c>
      <c r="D172" s="64" t="s">
        <v>61</v>
      </c>
      <c r="E172" s="64" t="s">
        <v>114</v>
      </c>
      <c r="F172" s="64" t="s">
        <v>128</v>
      </c>
      <c r="G172" s="64" t="s">
        <v>96</v>
      </c>
      <c r="H172" s="65">
        <v>3000400</v>
      </c>
      <c r="I172" s="66">
        <v>3000400</v>
      </c>
      <c r="J172" s="67">
        <f t="shared" si="2"/>
        <v>100</v>
      </c>
      <c r="K172" s="44"/>
      <c r="L172" s="44"/>
      <c r="M172" s="44"/>
      <c r="N172" s="44"/>
    </row>
    <row r="173" spans="1:14" ht="18.75" x14ac:dyDescent="0.25">
      <c r="A173" s="63" t="s">
        <v>125</v>
      </c>
      <c r="B173" s="64" t="s">
        <v>45</v>
      </c>
      <c r="C173" s="70" t="s">
        <v>17</v>
      </c>
      <c r="D173" s="70" t="s">
        <v>61</v>
      </c>
      <c r="E173" s="70" t="s">
        <v>114</v>
      </c>
      <c r="F173" s="58" t="s">
        <v>128</v>
      </c>
      <c r="G173" s="58" t="s">
        <v>126</v>
      </c>
      <c r="H173" s="65">
        <v>3000400</v>
      </c>
      <c r="I173" s="66">
        <v>3000400</v>
      </c>
      <c r="J173" s="67">
        <f t="shared" si="2"/>
        <v>100</v>
      </c>
      <c r="K173" s="44"/>
      <c r="L173" s="44"/>
      <c r="M173" s="44"/>
      <c r="N173" s="44"/>
    </row>
    <row r="174" spans="1:14" ht="37.5" x14ac:dyDescent="0.25">
      <c r="A174" s="63" t="s">
        <v>1247</v>
      </c>
      <c r="B174" s="64" t="s">
        <v>45</v>
      </c>
      <c r="C174" s="64" t="s">
        <v>17</v>
      </c>
      <c r="D174" s="64" t="s">
        <v>61</v>
      </c>
      <c r="E174" s="64" t="s">
        <v>114</v>
      </c>
      <c r="F174" s="64" t="s">
        <v>1248</v>
      </c>
      <c r="G174" s="64" t="s">
        <v>3</v>
      </c>
      <c r="H174" s="65">
        <v>5000000</v>
      </c>
      <c r="I174" s="66">
        <v>5000000</v>
      </c>
      <c r="J174" s="67">
        <f>I174/H174*100</f>
        <v>100</v>
      </c>
      <c r="K174" s="44"/>
      <c r="L174" s="44"/>
      <c r="M174" s="44"/>
      <c r="N174" s="44"/>
    </row>
    <row r="175" spans="1:14" ht="18.75" x14ac:dyDescent="0.25">
      <c r="A175" s="63" t="s">
        <v>95</v>
      </c>
      <c r="B175" s="64" t="s">
        <v>45</v>
      </c>
      <c r="C175" s="64" t="s">
        <v>17</v>
      </c>
      <c r="D175" s="64" t="s">
        <v>61</v>
      </c>
      <c r="E175" s="64" t="s">
        <v>114</v>
      </c>
      <c r="F175" s="58" t="s">
        <v>1248</v>
      </c>
      <c r="G175" s="58" t="s">
        <v>96</v>
      </c>
      <c r="H175" s="65">
        <v>5000000</v>
      </c>
      <c r="I175" s="66">
        <v>5000000</v>
      </c>
      <c r="J175" s="67">
        <f t="shared" ref="J175:J238" si="3">I175/H175*100</f>
        <v>100</v>
      </c>
      <c r="K175" s="44"/>
      <c r="L175" s="57"/>
      <c r="M175" s="57"/>
      <c r="N175" s="44"/>
    </row>
    <row r="176" spans="1:14" ht="18.75" x14ac:dyDescent="0.25">
      <c r="A176" s="63" t="s">
        <v>125</v>
      </c>
      <c r="B176" s="64" t="s">
        <v>45</v>
      </c>
      <c r="C176" s="64" t="s">
        <v>17</v>
      </c>
      <c r="D176" s="64" t="s">
        <v>61</v>
      </c>
      <c r="E176" s="64" t="s">
        <v>114</v>
      </c>
      <c r="F176" s="64" t="s">
        <v>1248</v>
      </c>
      <c r="G176" s="64" t="s">
        <v>126</v>
      </c>
      <c r="H176" s="65">
        <v>5000000</v>
      </c>
      <c r="I176" s="66">
        <v>5000000</v>
      </c>
      <c r="J176" s="67">
        <f t="shared" si="3"/>
        <v>100</v>
      </c>
      <c r="K176" s="44"/>
      <c r="L176" s="44"/>
      <c r="M176" s="57"/>
      <c r="N176" s="44"/>
    </row>
    <row r="177" spans="1:14" ht="31.5" x14ac:dyDescent="0.25">
      <c r="A177" s="217" t="s">
        <v>129</v>
      </c>
      <c r="B177" s="218" t="s">
        <v>53</v>
      </c>
      <c r="C177" s="239" t="s">
        <v>3</v>
      </c>
      <c r="D177" s="239" t="s">
        <v>3</v>
      </c>
      <c r="E177" s="239" t="s">
        <v>3</v>
      </c>
      <c r="F177" s="239" t="s">
        <v>3</v>
      </c>
      <c r="G177" s="239" t="s">
        <v>3</v>
      </c>
      <c r="H177" s="220">
        <v>1305856653.8099999</v>
      </c>
      <c r="I177" s="240">
        <f>I178+I183+I189+I199+I213+I222+I230+I235+I251+I256+I265+I270+I275+I280+I285+I293+I302+I307+I312</f>
        <v>1269904461.8799999</v>
      </c>
      <c r="J177" s="241">
        <f t="shared" si="3"/>
        <v>97.246850040921032</v>
      </c>
      <c r="K177" s="235"/>
      <c r="L177" s="62"/>
      <c r="M177" s="236"/>
      <c r="N177" s="62"/>
    </row>
    <row r="178" spans="1:14" ht="63" x14ac:dyDescent="0.25">
      <c r="A178" s="217" t="s">
        <v>1249</v>
      </c>
      <c r="B178" s="218" t="s">
        <v>53</v>
      </c>
      <c r="C178" s="218" t="s">
        <v>17</v>
      </c>
      <c r="D178" s="218" t="s">
        <v>15</v>
      </c>
      <c r="E178" s="239" t="s">
        <v>3</v>
      </c>
      <c r="F178" s="239" t="s">
        <v>3</v>
      </c>
      <c r="G178" s="239" t="s">
        <v>3</v>
      </c>
      <c r="H178" s="220">
        <v>566880548</v>
      </c>
      <c r="I178" s="240">
        <f>I179</f>
        <v>566880548</v>
      </c>
      <c r="J178" s="241">
        <f t="shared" si="3"/>
        <v>100</v>
      </c>
      <c r="K178" s="44"/>
      <c r="L178" s="44"/>
      <c r="M178" s="57"/>
      <c r="N178" s="57"/>
    </row>
    <row r="179" spans="1:14" ht="15.75" x14ac:dyDescent="0.25">
      <c r="A179" s="217" t="s">
        <v>130</v>
      </c>
      <c r="B179" s="218" t="s">
        <v>53</v>
      </c>
      <c r="C179" s="218" t="s">
        <v>17</v>
      </c>
      <c r="D179" s="218" t="s">
        <v>15</v>
      </c>
      <c r="E179" s="218" t="s">
        <v>132</v>
      </c>
      <c r="F179" s="221" t="s">
        <v>3</v>
      </c>
      <c r="G179" s="221" t="s">
        <v>3</v>
      </c>
      <c r="H179" s="220">
        <v>566880548</v>
      </c>
      <c r="I179" s="240">
        <f>I180</f>
        <v>566880548</v>
      </c>
      <c r="J179" s="241">
        <f t="shared" si="3"/>
        <v>100</v>
      </c>
      <c r="K179" s="44"/>
      <c r="L179" s="44"/>
      <c r="M179" s="57"/>
      <c r="N179" s="44"/>
    </row>
    <row r="180" spans="1:14" ht="78.75" x14ac:dyDescent="0.25">
      <c r="A180" s="222" t="s">
        <v>133</v>
      </c>
      <c r="B180" s="223" t="s">
        <v>53</v>
      </c>
      <c r="C180" s="223" t="s">
        <v>17</v>
      </c>
      <c r="D180" s="223" t="s">
        <v>15</v>
      </c>
      <c r="E180" s="223" t="s">
        <v>132</v>
      </c>
      <c r="F180" s="223" t="s">
        <v>134</v>
      </c>
      <c r="G180" s="224" t="s">
        <v>3</v>
      </c>
      <c r="H180" s="225">
        <v>566880548</v>
      </c>
      <c r="I180" s="242">
        <v>566880548</v>
      </c>
      <c r="J180" s="243">
        <f t="shared" si="3"/>
        <v>100</v>
      </c>
      <c r="K180" s="44"/>
      <c r="L180" s="44"/>
      <c r="M180" s="44"/>
      <c r="N180" s="44"/>
    </row>
    <row r="181" spans="1:14" ht="31.5" x14ac:dyDescent="0.25">
      <c r="A181" s="222" t="s">
        <v>56</v>
      </c>
      <c r="B181" s="223" t="s">
        <v>53</v>
      </c>
      <c r="C181" s="223" t="s">
        <v>17</v>
      </c>
      <c r="D181" s="223" t="s">
        <v>15</v>
      </c>
      <c r="E181" s="223" t="s">
        <v>132</v>
      </c>
      <c r="F181" s="223" t="s">
        <v>134</v>
      </c>
      <c r="G181" s="223" t="s">
        <v>57</v>
      </c>
      <c r="H181" s="225">
        <v>566880548</v>
      </c>
      <c r="I181" s="244">
        <v>566880548</v>
      </c>
      <c r="J181" s="243">
        <f t="shared" si="3"/>
        <v>100</v>
      </c>
      <c r="K181" s="44"/>
      <c r="L181" s="44"/>
      <c r="M181" s="44"/>
      <c r="N181" s="44"/>
    </row>
    <row r="182" spans="1:14" ht="15.75" x14ac:dyDescent="0.25">
      <c r="A182" s="222" t="s">
        <v>58</v>
      </c>
      <c r="B182" s="223" t="s">
        <v>53</v>
      </c>
      <c r="C182" s="223" t="s">
        <v>17</v>
      </c>
      <c r="D182" s="223" t="s">
        <v>15</v>
      </c>
      <c r="E182" s="223" t="s">
        <v>132</v>
      </c>
      <c r="F182" s="223" t="s">
        <v>134</v>
      </c>
      <c r="G182" s="223" t="s">
        <v>59</v>
      </c>
      <c r="H182" s="225">
        <v>566880548</v>
      </c>
      <c r="I182" s="244">
        <v>566880548</v>
      </c>
      <c r="J182" s="243">
        <f t="shared" si="3"/>
        <v>100</v>
      </c>
      <c r="K182" s="44"/>
      <c r="L182" s="44"/>
      <c r="M182" s="44"/>
      <c r="N182" s="44"/>
    </row>
    <row r="183" spans="1:14" ht="31.5" x14ac:dyDescent="0.25">
      <c r="A183" s="217" t="s">
        <v>135</v>
      </c>
      <c r="B183" s="218" t="s">
        <v>53</v>
      </c>
      <c r="C183" s="218" t="s">
        <v>17</v>
      </c>
      <c r="D183" s="218" t="s">
        <v>45</v>
      </c>
      <c r="E183" s="239" t="s">
        <v>3</v>
      </c>
      <c r="F183" s="239" t="s">
        <v>3</v>
      </c>
      <c r="G183" s="239" t="s">
        <v>3</v>
      </c>
      <c r="H183" s="220">
        <v>250752042</v>
      </c>
      <c r="I183" s="245">
        <f>I184</f>
        <v>250752042</v>
      </c>
      <c r="J183" s="241">
        <f t="shared" si="3"/>
        <v>100</v>
      </c>
      <c r="K183" s="44"/>
      <c r="L183" s="44"/>
      <c r="M183" s="44"/>
      <c r="N183" s="44"/>
    </row>
    <row r="184" spans="1:14" ht="15.75" x14ac:dyDescent="0.25">
      <c r="A184" s="217" t="s">
        <v>130</v>
      </c>
      <c r="B184" s="218" t="s">
        <v>53</v>
      </c>
      <c r="C184" s="218" t="s">
        <v>17</v>
      </c>
      <c r="D184" s="218" t="s">
        <v>45</v>
      </c>
      <c r="E184" s="218" t="s">
        <v>132</v>
      </c>
      <c r="F184" s="221" t="s">
        <v>3</v>
      </c>
      <c r="G184" s="221" t="s">
        <v>3</v>
      </c>
      <c r="H184" s="220">
        <v>250752042</v>
      </c>
      <c r="I184" s="245">
        <f t="shared" ref="I184" si="4">I185</f>
        <v>250752042</v>
      </c>
      <c r="J184" s="241">
        <f t="shared" si="3"/>
        <v>100</v>
      </c>
      <c r="K184" s="44"/>
      <c r="L184" s="44"/>
      <c r="M184" s="44"/>
      <c r="N184" s="44"/>
    </row>
    <row r="185" spans="1:14" ht="63" x14ac:dyDescent="0.25">
      <c r="A185" s="222" t="s">
        <v>136</v>
      </c>
      <c r="B185" s="223" t="s">
        <v>53</v>
      </c>
      <c r="C185" s="223" t="s">
        <v>17</v>
      </c>
      <c r="D185" s="223" t="s">
        <v>45</v>
      </c>
      <c r="E185" s="223" t="s">
        <v>132</v>
      </c>
      <c r="F185" s="223" t="s">
        <v>137</v>
      </c>
      <c r="G185" s="224" t="s">
        <v>3</v>
      </c>
      <c r="H185" s="225">
        <v>250752042</v>
      </c>
      <c r="I185" s="244">
        <v>250752042</v>
      </c>
      <c r="J185" s="243">
        <f t="shared" si="3"/>
        <v>100</v>
      </c>
      <c r="K185" s="44"/>
      <c r="L185" s="44"/>
      <c r="M185" s="44"/>
      <c r="N185" s="44"/>
    </row>
    <row r="186" spans="1:14" ht="31.5" x14ac:dyDescent="0.25">
      <c r="A186" s="222" t="s">
        <v>56</v>
      </c>
      <c r="B186" s="223" t="s">
        <v>53</v>
      </c>
      <c r="C186" s="223" t="s">
        <v>17</v>
      </c>
      <c r="D186" s="223" t="s">
        <v>45</v>
      </c>
      <c r="E186" s="223" t="s">
        <v>132</v>
      </c>
      <c r="F186" s="223" t="s">
        <v>137</v>
      </c>
      <c r="G186" s="223" t="s">
        <v>57</v>
      </c>
      <c r="H186" s="225">
        <v>250752042</v>
      </c>
      <c r="I186" s="244">
        <v>250752042</v>
      </c>
      <c r="J186" s="243">
        <f t="shared" si="3"/>
        <v>100</v>
      </c>
      <c r="K186" s="44"/>
      <c r="L186" s="44"/>
      <c r="M186" s="44"/>
      <c r="N186" s="44"/>
    </row>
    <row r="187" spans="1:14" ht="15.75" x14ac:dyDescent="0.25">
      <c r="A187" s="222" t="s">
        <v>58</v>
      </c>
      <c r="B187" s="223" t="s">
        <v>53</v>
      </c>
      <c r="C187" s="223" t="s">
        <v>17</v>
      </c>
      <c r="D187" s="223" t="s">
        <v>45</v>
      </c>
      <c r="E187" s="223" t="s">
        <v>132</v>
      </c>
      <c r="F187" s="223" t="s">
        <v>137</v>
      </c>
      <c r="G187" s="223" t="s">
        <v>59</v>
      </c>
      <c r="H187" s="225">
        <v>218403661</v>
      </c>
      <c r="I187" s="244">
        <v>218403661</v>
      </c>
      <c r="J187" s="243">
        <f t="shared" si="3"/>
        <v>100</v>
      </c>
      <c r="K187" s="44"/>
      <c r="L187" s="44"/>
      <c r="M187" s="44"/>
      <c r="N187" s="44"/>
    </row>
    <row r="188" spans="1:14" ht="15.75" x14ac:dyDescent="0.25">
      <c r="A188" s="222" t="s">
        <v>138</v>
      </c>
      <c r="B188" s="223" t="s">
        <v>53</v>
      </c>
      <c r="C188" s="223" t="s">
        <v>17</v>
      </c>
      <c r="D188" s="223" t="s">
        <v>45</v>
      </c>
      <c r="E188" s="223" t="s">
        <v>132</v>
      </c>
      <c r="F188" s="223" t="s">
        <v>137</v>
      </c>
      <c r="G188" s="223" t="s">
        <v>139</v>
      </c>
      <c r="H188" s="225">
        <v>32348381</v>
      </c>
      <c r="I188" s="244">
        <v>32348381</v>
      </c>
      <c r="J188" s="243">
        <f t="shared" si="3"/>
        <v>100</v>
      </c>
      <c r="K188" s="44"/>
      <c r="L188" s="44"/>
      <c r="M188" s="44"/>
      <c r="N188" s="44"/>
    </row>
    <row r="189" spans="1:14" ht="31.5" x14ac:dyDescent="0.25">
      <c r="A189" s="217" t="s">
        <v>26</v>
      </c>
      <c r="B189" s="218" t="s">
        <v>53</v>
      </c>
      <c r="C189" s="218" t="s">
        <v>17</v>
      </c>
      <c r="D189" s="218" t="s">
        <v>53</v>
      </c>
      <c r="E189" s="239" t="s">
        <v>3</v>
      </c>
      <c r="F189" s="239" t="s">
        <v>3</v>
      </c>
      <c r="G189" s="239" t="s">
        <v>3</v>
      </c>
      <c r="H189" s="220">
        <v>8608990.5700000003</v>
      </c>
      <c r="I189" s="245">
        <f>I190</f>
        <v>8342450.3200000003</v>
      </c>
      <c r="J189" s="241">
        <f t="shared" si="3"/>
        <v>96.903931444311013</v>
      </c>
      <c r="K189" s="44"/>
      <c r="L189" s="44"/>
      <c r="M189" s="44"/>
      <c r="N189" s="44"/>
    </row>
    <row r="190" spans="1:14" ht="15.75" x14ac:dyDescent="0.25">
      <c r="A190" s="217" t="s">
        <v>130</v>
      </c>
      <c r="B190" s="218" t="s">
        <v>53</v>
      </c>
      <c r="C190" s="218" t="s">
        <v>17</v>
      </c>
      <c r="D190" s="218" t="s">
        <v>53</v>
      </c>
      <c r="E190" s="218" t="s">
        <v>132</v>
      </c>
      <c r="F190" s="221" t="s">
        <v>3</v>
      </c>
      <c r="G190" s="221" t="s">
        <v>3</v>
      </c>
      <c r="H190" s="220">
        <v>8608990.5700000003</v>
      </c>
      <c r="I190" s="245">
        <f>I191+I194</f>
        <v>8342450.3200000003</v>
      </c>
      <c r="J190" s="241">
        <f t="shared" si="3"/>
        <v>96.903931444311013</v>
      </c>
      <c r="K190" s="44"/>
      <c r="L190" s="44"/>
      <c r="M190" s="44"/>
      <c r="N190" s="44"/>
    </row>
    <row r="191" spans="1:14" ht="31.5" x14ac:dyDescent="0.25">
      <c r="A191" s="222" t="s">
        <v>26</v>
      </c>
      <c r="B191" s="223" t="s">
        <v>53</v>
      </c>
      <c r="C191" s="223" t="s">
        <v>17</v>
      </c>
      <c r="D191" s="223" t="s">
        <v>53</v>
      </c>
      <c r="E191" s="223" t="s">
        <v>132</v>
      </c>
      <c r="F191" s="223" t="s">
        <v>27</v>
      </c>
      <c r="G191" s="224" t="s">
        <v>3</v>
      </c>
      <c r="H191" s="225">
        <v>2918876</v>
      </c>
      <c r="I191" s="244">
        <v>2889526.79</v>
      </c>
      <c r="J191" s="243">
        <f t="shared" si="3"/>
        <v>98.994503021025906</v>
      </c>
      <c r="K191" s="44"/>
      <c r="L191" s="44"/>
      <c r="M191" s="44"/>
      <c r="N191" s="44"/>
    </row>
    <row r="192" spans="1:14" ht="63" x14ac:dyDescent="0.25">
      <c r="A192" s="222" t="s">
        <v>22</v>
      </c>
      <c r="B192" s="223" t="s">
        <v>53</v>
      </c>
      <c r="C192" s="223" t="s">
        <v>17</v>
      </c>
      <c r="D192" s="223" t="s">
        <v>53</v>
      </c>
      <c r="E192" s="223" t="s">
        <v>132</v>
      </c>
      <c r="F192" s="223" t="s">
        <v>27</v>
      </c>
      <c r="G192" s="223" t="s">
        <v>23</v>
      </c>
      <c r="H192" s="225">
        <v>2918876</v>
      </c>
      <c r="I192" s="244">
        <v>2889526.79</v>
      </c>
      <c r="J192" s="243">
        <f t="shared" si="3"/>
        <v>98.994503021025906</v>
      </c>
      <c r="K192" s="44"/>
      <c r="L192" s="44"/>
      <c r="M192" s="44"/>
      <c r="N192" s="44"/>
    </row>
    <row r="193" spans="1:14" ht="31.5" x14ac:dyDescent="0.25">
      <c r="A193" s="222" t="s">
        <v>24</v>
      </c>
      <c r="B193" s="223" t="s">
        <v>53</v>
      </c>
      <c r="C193" s="223" t="s">
        <v>17</v>
      </c>
      <c r="D193" s="223" t="s">
        <v>53</v>
      </c>
      <c r="E193" s="223" t="s">
        <v>132</v>
      </c>
      <c r="F193" s="223" t="s">
        <v>27</v>
      </c>
      <c r="G193" s="223" t="s">
        <v>25</v>
      </c>
      <c r="H193" s="225">
        <v>2918876</v>
      </c>
      <c r="I193" s="244">
        <v>2889526.79</v>
      </c>
      <c r="J193" s="243">
        <f t="shared" si="3"/>
        <v>98.994503021025906</v>
      </c>
      <c r="K193" s="44"/>
      <c r="L193" s="44"/>
      <c r="M193" s="44"/>
      <c r="N193" s="44"/>
    </row>
    <row r="194" spans="1:14" ht="31.5" x14ac:dyDescent="0.25">
      <c r="A194" s="222" t="s">
        <v>107</v>
      </c>
      <c r="B194" s="223" t="s">
        <v>53</v>
      </c>
      <c r="C194" s="223" t="s">
        <v>17</v>
      </c>
      <c r="D194" s="223" t="s">
        <v>53</v>
      </c>
      <c r="E194" s="223" t="s">
        <v>132</v>
      </c>
      <c r="F194" s="223" t="s">
        <v>108</v>
      </c>
      <c r="G194" s="224" t="s">
        <v>3</v>
      </c>
      <c r="H194" s="225">
        <v>5690114.5700000003</v>
      </c>
      <c r="I194" s="244">
        <v>5452923.5300000003</v>
      </c>
      <c r="J194" s="243">
        <f t="shared" si="3"/>
        <v>95.831524355405023</v>
      </c>
      <c r="K194" s="44"/>
      <c r="L194" s="44"/>
      <c r="M194" s="44"/>
      <c r="N194" s="44"/>
    </row>
    <row r="195" spans="1:14" ht="63" x14ac:dyDescent="0.25">
      <c r="A195" s="222" t="s">
        <v>22</v>
      </c>
      <c r="B195" s="223" t="s">
        <v>53</v>
      </c>
      <c r="C195" s="223" t="s">
        <v>17</v>
      </c>
      <c r="D195" s="223" t="s">
        <v>53</v>
      </c>
      <c r="E195" s="223" t="s">
        <v>132</v>
      </c>
      <c r="F195" s="223" t="s">
        <v>108</v>
      </c>
      <c r="G195" s="223" t="s">
        <v>23</v>
      </c>
      <c r="H195" s="225">
        <v>5525532.5700000003</v>
      </c>
      <c r="I195" s="244">
        <v>5315353.79</v>
      </c>
      <c r="J195" s="243">
        <f t="shared" si="3"/>
        <v>96.196225841810573</v>
      </c>
      <c r="K195" s="44"/>
      <c r="L195" s="44"/>
      <c r="M195" s="44"/>
      <c r="N195" s="44"/>
    </row>
    <row r="196" spans="1:14" ht="15.75" x14ac:dyDescent="0.25">
      <c r="A196" s="222" t="s">
        <v>40</v>
      </c>
      <c r="B196" s="223" t="s">
        <v>53</v>
      </c>
      <c r="C196" s="223" t="s">
        <v>17</v>
      </c>
      <c r="D196" s="223" t="s">
        <v>53</v>
      </c>
      <c r="E196" s="223" t="s">
        <v>132</v>
      </c>
      <c r="F196" s="223" t="s">
        <v>108</v>
      </c>
      <c r="G196" s="223" t="s">
        <v>41</v>
      </c>
      <c r="H196" s="225">
        <v>5525532.5700000003</v>
      </c>
      <c r="I196" s="244">
        <v>5315353.79</v>
      </c>
      <c r="J196" s="243">
        <f t="shared" si="3"/>
        <v>96.196225841810573</v>
      </c>
      <c r="K196" s="44"/>
      <c r="L196" s="44"/>
      <c r="M196" s="44"/>
      <c r="N196" s="44"/>
    </row>
    <row r="197" spans="1:14" ht="31.5" x14ac:dyDescent="0.25">
      <c r="A197" s="222" t="s">
        <v>28</v>
      </c>
      <c r="B197" s="223" t="s">
        <v>53</v>
      </c>
      <c r="C197" s="223" t="s">
        <v>17</v>
      </c>
      <c r="D197" s="223" t="s">
        <v>53</v>
      </c>
      <c r="E197" s="223" t="s">
        <v>132</v>
      </c>
      <c r="F197" s="223" t="s">
        <v>108</v>
      </c>
      <c r="G197" s="223" t="s">
        <v>29</v>
      </c>
      <c r="H197" s="225">
        <v>164582</v>
      </c>
      <c r="I197" s="244">
        <v>137569.74</v>
      </c>
      <c r="J197" s="243">
        <f t="shared" si="3"/>
        <v>83.587354631733717</v>
      </c>
      <c r="K197" s="44"/>
      <c r="L197" s="44"/>
      <c r="M197" s="44"/>
      <c r="N197" s="44"/>
    </row>
    <row r="198" spans="1:14" ht="31.5" x14ac:dyDescent="0.25">
      <c r="A198" s="222" t="s">
        <v>30</v>
      </c>
      <c r="B198" s="223" t="s">
        <v>53</v>
      </c>
      <c r="C198" s="223" t="s">
        <v>17</v>
      </c>
      <c r="D198" s="223" t="s">
        <v>53</v>
      </c>
      <c r="E198" s="223" t="s">
        <v>132</v>
      </c>
      <c r="F198" s="223" t="s">
        <v>108</v>
      </c>
      <c r="G198" s="223" t="s">
        <v>31</v>
      </c>
      <c r="H198" s="225">
        <v>164582</v>
      </c>
      <c r="I198" s="244">
        <v>137569.74</v>
      </c>
      <c r="J198" s="243">
        <f t="shared" si="3"/>
        <v>83.587354631733717</v>
      </c>
      <c r="K198" s="44"/>
      <c r="L198" s="44"/>
      <c r="M198" s="44"/>
      <c r="N198" s="44"/>
    </row>
    <row r="199" spans="1:14" ht="15.75" x14ac:dyDescent="0.25">
      <c r="A199" s="217" t="s">
        <v>932</v>
      </c>
      <c r="B199" s="218" t="s">
        <v>53</v>
      </c>
      <c r="C199" s="218" t="s">
        <v>17</v>
      </c>
      <c r="D199" s="218" t="s">
        <v>61</v>
      </c>
      <c r="E199" s="239" t="s">
        <v>3</v>
      </c>
      <c r="F199" s="239" t="s">
        <v>3</v>
      </c>
      <c r="G199" s="239" t="s">
        <v>3</v>
      </c>
      <c r="H199" s="220">
        <v>7795442.6900000004</v>
      </c>
      <c r="I199" s="244">
        <f>I200</f>
        <v>7773404.7499999991</v>
      </c>
      <c r="J199" s="243">
        <f t="shared" si="3"/>
        <v>99.71729713274307</v>
      </c>
      <c r="K199" s="44"/>
      <c r="L199" s="44"/>
      <c r="M199" s="44"/>
      <c r="N199" s="44"/>
    </row>
    <row r="200" spans="1:14" ht="15.75" x14ac:dyDescent="0.25">
      <c r="A200" s="217" t="s">
        <v>130</v>
      </c>
      <c r="B200" s="218" t="s">
        <v>53</v>
      </c>
      <c r="C200" s="218" t="s">
        <v>17</v>
      </c>
      <c r="D200" s="218" t="s">
        <v>61</v>
      </c>
      <c r="E200" s="218" t="s">
        <v>132</v>
      </c>
      <c r="F200" s="221" t="s">
        <v>3</v>
      </c>
      <c r="G200" s="221" t="s">
        <v>3</v>
      </c>
      <c r="H200" s="220">
        <v>7795442.6900000004</v>
      </c>
      <c r="I200" s="245">
        <f>I201+I204+I207+I210</f>
        <v>7773404.7499999991</v>
      </c>
      <c r="J200" s="241">
        <f t="shared" si="3"/>
        <v>99.71729713274307</v>
      </c>
      <c r="K200" s="44"/>
      <c r="L200" s="44"/>
      <c r="M200" s="44"/>
      <c r="N200" s="44"/>
    </row>
    <row r="201" spans="1:14" ht="15.75" x14ac:dyDescent="0.25">
      <c r="A201" s="222" t="s">
        <v>144</v>
      </c>
      <c r="B201" s="223" t="s">
        <v>53</v>
      </c>
      <c r="C201" s="223" t="s">
        <v>17</v>
      </c>
      <c r="D201" s="223" t="s">
        <v>61</v>
      </c>
      <c r="E201" s="223" t="s">
        <v>132</v>
      </c>
      <c r="F201" s="223" t="s">
        <v>145</v>
      </c>
      <c r="G201" s="224" t="s">
        <v>3</v>
      </c>
      <c r="H201" s="225">
        <v>6760217.6399999997</v>
      </c>
      <c r="I201" s="244">
        <v>6739704.7199999997</v>
      </c>
      <c r="J201" s="243">
        <f t="shared" si="3"/>
        <v>99.696564207065975</v>
      </c>
      <c r="K201" s="44"/>
      <c r="L201" s="44"/>
      <c r="M201" s="44"/>
      <c r="N201" s="44"/>
    </row>
    <row r="202" spans="1:14" ht="31.5" x14ac:dyDescent="0.25">
      <c r="A202" s="222" t="s">
        <v>56</v>
      </c>
      <c r="B202" s="223" t="s">
        <v>53</v>
      </c>
      <c r="C202" s="223" t="s">
        <v>17</v>
      </c>
      <c r="D202" s="223" t="s">
        <v>61</v>
      </c>
      <c r="E202" s="223" t="s">
        <v>132</v>
      </c>
      <c r="F202" s="223" t="s">
        <v>145</v>
      </c>
      <c r="G202" s="223" t="s">
        <v>57</v>
      </c>
      <c r="H202" s="225">
        <v>6760217.6399999997</v>
      </c>
      <c r="I202" s="244">
        <v>6739704.7199999997</v>
      </c>
      <c r="J202" s="243">
        <f t="shared" si="3"/>
        <v>99.696564207065975</v>
      </c>
      <c r="K202" s="44"/>
      <c r="L202" s="44"/>
      <c r="M202" s="44"/>
      <c r="N202" s="44"/>
    </row>
    <row r="203" spans="1:14" ht="15.75" x14ac:dyDescent="0.25">
      <c r="A203" s="222" t="s">
        <v>58</v>
      </c>
      <c r="B203" s="223" t="s">
        <v>53</v>
      </c>
      <c r="C203" s="223" t="s">
        <v>17</v>
      </c>
      <c r="D203" s="223" t="s">
        <v>61</v>
      </c>
      <c r="E203" s="223" t="s">
        <v>132</v>
      </c>
      <c r="F203" s="223" t="s">
        <v>145</v>
      </c>
      <c r="G203" s="223" t="s">
        <v>59</v>
      </c>
      <c r="H203" s="225">
        <v>6760217.6399999997</v>
      </c>
      <c r="I203" s="244">
        <v>6739704.7199999997</v>
      </c>
      <c r="J203" s="243">
        <f t="shared" si="3"/>
        <v>99.696564207065975</v>
      </c>
      <c r="K203" s="44"/>
      <c r="L203" s="44"/>
      <c r="M203" s="44"/>
      <c r="N203" s="44"/>
    </row>
    <row r="204" spans="1:14" ht="31.5" x14ac:dyDescent="0.25">
      <c r="A204" s="222" t="s">
        <v>142</v>
      </c>
      <c r="B204" s="223" t="s">
        <v>53</v>
      </c>
      <c r="C204" s="223" t="s">
        <v>17</v>
      </c>
      <c r="D204" s="223" t="s">
        <v>61</v>
      </c>
      <c r="E204" s="223" t="s">
        <v>132</v>
      </c>
      <c r="F204" s="223" t="s">
        <v>143</v>
      </c>
      <c r="G204" s="224" t="s">
        <v>3</v>
      </c>
      <c r="H204" s="225">
        <v>808080</v>
      </c>
      <c r="I204" s="244">
        <v>806554.98</v>
      </c>
      <c r="J204" s="243">
        <f t="shared" si="3"/>
        <v>99.81127858627859</v>
      </c>
      <c r="K204" s="44"/>
      <c r="L204" s="44"/>
      <c r="M204" s="44"/>
      <c r="N204" s="44"/>
    </row>
    <row r="205" spans="1:14" ht="31.5" x14ac:dyDescent="0.25">
      <c r="A205" s="222" t="s">
        <v>56</v>
      </c>
      <c r="B205" s="223" t="s">
        <v>53</v>
      </c>
      <c r="C205" s="223" t="s">
        <v>17</v>
      </c>
      <c r="D205" s="223" t="s">
        <v>61</v>
      </c>
      <c r="E205" s="223" t="s">
        <v>132</v>
      </c>
      <c r="F205" s="223" t="s">
        <v>143</v>
      </c>
      <c r="G205" s="223" t="s">
        <v>57</v>
      </c>
      <c r="H205" s="225">
        <v>808080</v>
      </c>
      <c r="I205" s="244">
        <v>806554.98</v>
      </c>
      <c r="J205" s="243">
        <f t="shared" si="3"/>
        <v>99.81127858627859</v>
      </c>
      <c r="K205" s="44"/>
      <c r="L205" s="44"/>
      <c r="M205" s="44"/>
      <c r="N205" s="44"/>
    </row>
    <row r="206" spans="1:14" ht="15.75" x14ac:dyDescent="0.25">
      <c r="A206" s="222" t="s">
        <v>58</v>
      </c>
      <c r="B206" s="223" t="s">
        <v>53</v>
      </c>
      <c r="C206" s="223" t="s">
        <v>17</v>
      </c>
      <c r="D206" s="223" t="s">
        <v>61</v>
      </c>
      <c r="E206" s="223" t="s">
        <v>132</v>
      </c>
      <c r="F206" s="223" t="s">
        <v>143</v>
      </c>
      <c r="G206" s="223" t="s">
        <v>59</v>
      </c>
      <c r="H206" s="225">
        <v>808080</v>
      </c>
      <c r="I206" s="244">
        <v>806554.98</v>
      </c>
      <c r="J206" s="243">
        <f t="shared" si="3"/>
        <v>99.81127858627859</v>
      </c>
      <c r="K206" s="44"/>
      <c r="L206" s="44"/>
      <c r="M206" s="44"/>
      <c r="N206" s="44"/>
    </row>
    <row r="207" spans="1:14" ht="31.5" x14ac:dyDescent="0.25">
      <c r="A207" s="222" t="s">
        <v>1250</v>
      </c>
      <c r="B207" s="223" t="s">
        <v>53</v>
      </c>
      <c r="C207" s="223" t="s">
        <v>17</v>
      </c>
      <c r="D207" s="223" t="s">
        <v>61</v>
      </c>
      <c r="E207" s="223" t="s">
        <v>132</v>
      </c>
      <c r="F207" s="223" t="s">
        <v>146</v>
      </c>
      <c r="G207" s="224" t="s">
        <v>3</v>
      </c>
      <c r="H207" s="225">
        <v>190689.01</v>
      </c>
      <c r="I207" s="244">
        <v>190689.01</v>
      </c>
      <c r="J207" s="243">
        <f t="shared" si="3"/>
        <v>100</v>
      </c>
      <c r="K207" s="44"/>
      <c r="L207" s="44"/>
      <c r="M207" s="44"/>
      <c r="N207" s="44"/>
    </row>
    <row r="208" spans="1:14" ht="31.5" x14ac:dyDescent="0.25">
      <c r="A208" s="222" t="s">
        <v>56</v>
      </c>
      <c r="B208" s="223" t="s">
        <v>53</v>
      </c>
      <c r="C208" s="223" t="s">
        <v>17</v>
      </c>
      <c r="D208" s="223" t="s">
        <v>61</v>
      </c>
      <c r="E208" s="223" t="s">
        <v>132</v>
      </c>
      <c r="F208" s="223" t="s">
        <v>146</v>
      </c>
      <c r="G208" s="223" t="s">
        <v>57</v>
      </c>
      <c r="H208" s="225">
        <v>190689.01</v>
      </c>
      <c r="I208" s="244">
        <v>190689.01</v>
      </c>
      <c r="J208" s="243">
        <f t="shared" si="3"/>
        <v>100</v>
      </c>
      <c r="K208" s="44"/>
      <c r="L208" s="44"/>
      <c r="M208" s="44"/>
      <c r="N208" s="44"/>
    </row>
    <row r="209" spans="1:14" ht="15.75" x14ac:dyDescent="0.25">
      <c r="A209" s="222" t="s">
        <v>58</v>
      </c>
      <c r="B209" s="223" t="s">
        <v>53</v>
      </c>
      <c r="C209" s="223" t="s">
        <v>17</v>
      </c>
      <c r="D209" s="223" t="s">
        <v>61</v>
      </c>
      <c r="E209" s="223" t="s">
        <v>132</v>
      </c>
      <c r="F209" s="223" t="s">
        <v>146</v>
      </c>
      <c r="G209" s="223" t="s">
        <v>59</v>
      </c>
      <c r="H209" s="225">
        <v>190689.01</v>
      </c>
      <c r="I209" s="244">
        <v>190689.01</v>
      </c>
      <c r="J209" s="243">
        <f t="shared" si="3"/>
        <v>100</v>
      </c>
      <c r="K209" s="44"/>
      <c r="L209" s="44"/>
      <c r="M209" s="44"/>
      <c r="N209" s="44"/>
    </row>
    <row r="210" spans="1:14" ht="63" x14ac:dyDescent="0.25">
      <c r="A210" s="222" t="s">
        <v>1251</v>
      </c>
      <c r="B210" s="223" t="s">
        <v>53</v>
      </c>
      <c r="C210" s="223" t="s">
        <v>17</v>
      </c>
      <c r="D210" s="223" t="s">
        <v>61</v>
      </c>
      <c r="E210" s="223" t="s">
        <v>132</v>
      </c>
      <c r="F210" s="223" t="s">
        <v>195</v>
      </c>
      <c r="G210" s="224" t="s">
        <v>3</v>
      </c>
      <c r="H210" s="225">
        <v>36456.04</v>
      </c>
      <c r="I210" s="244">
        <v>36456.04</v>
      </c>
      <c r="J210" s="243">
        <f t="shared" si="3"/>
        <v>100</v>
      </c>
      <c r="K210" s="44"/>
      <c r="L210" s="44"/>
      <c r="M210" s="44"/>
      <c r="N210" s="44"/>
    </row>
    <row r="211" spans="1:14" ht="64.5" customHeight="1" x14ac:dyDescent="0.25">
      <c r="A211" s="222" t="s">
        <v>56</v>
      </c>
      <c r="B211" s="223" t="s">
        <v>53</v>
      </c>
      <c r="C211" s="223" t="s">
        <v>17</v>
      </c>
      <c r="D211" s="223" t="s">
        <v>61</v>
      </c>
      <c r="E211" s="223" t="s">
        <v>132</v>
      </c>
      <c r="F211" s="223" t="s">
        <v>195</v>
      </c>
      <c r="G211" s="223" t="s">
        <v>57</v>
      </c>
      <c r="H211" s="225">
        <v>36456.04</v>
      </c>
      <c r="I211" s="244">
        <v>36456.04</v>
      </c>
      <c r="J211" s="243">
        <f t="shared" si="3"/>
        <v>100</v>
      </c>
      <c r="K211" s="44"/>
      <c r="L211" s="44"/>
      <c r="M211" s="44"/>
      <c r="N211" s="44"/>
    </row>
    <row r="212" spans="1:14" ht="15.75" x14ac:dyDescent="0.25">
      <c r="A212" s="222" t="s">
        <v>58</v>
      </c>
      <c r="B212" s="223" t="s">
        <v>53</v>
      </c>
      <c r="C212" s="223" t="s">
        <v>17</v>
      </c>
      <c r="D212" s="223" t="s">
        <v>61</v>
      </c>
      <c r="E212" s="223" t="s">
        <v>132</v>
      </c>
      <c r="F212" s="223" t="s">
        <v>195</v>
      </c>
      <c r="G212" s="223" t="s">
        <v>59</v>
      </c>
      <c r="H212" s="225">
        <v>36456.04</v>
      </c>
      <c r="I212" s="244">
        <v>36456.04</v>
      </c>
      <c r="J212" s="243">
        <f t="shared" si="3"/>
        <v>100</v>
      </c>
      <c r="K212" s="44"/>
      <c r="L212" s="44"/>
      <c r="M212" s="44"/>
      <c r="N212" s="44"/>
    </row>
    <row r="213" spans="1:14" ht="47.25" x14ac:dyDescent="0.25">
      <c r="A213" s="217" t="s">
        <v>147</v>
      </c>
      <c r="B213" s="218" t="s">
        <v>53</v>
      </c>
      <c r="C213" s="218" t="s">
        <v>17</v>
      </c>
      <c r="D213" s="218" t="s">
        <v>72</v>
      </c>
      <c r="E213" s="239" t="s">
        <v>3</v>
      </c>
      <c r="F213" s="239" t="s">
        <v>3</v>
      </c>
      <c r="G213" s="239" t="s">
        <v>3</v>
      </c>
      <c r="H213" s="220">
        <v>172861885.36000001</v>
      </c>
      <c r="I213" s="245">
        <f>I214</f>
        <v>169406931.45999998</v>
      </c>
      <c r="J213" s="241">
        <f t="shared" si="3"/>
        <v>98.001321174529139</v>
      </c>
      <c r="K213" s="44"/>
      <c r="L213" s="44"/>
      <c r="M213" s="44"/>
      <c r="N213" s="44"/>
    </row>
    <row r="214" spans="1:14" ht="15.75" x14ac:dyDescent="0.25">
      <c r="A214" s="217" t="s">
        <v>130</v>
      </c>
      <c r="B214" s="218" t="s">
        <v>53</v>
      </c>
      <c r="C214" s="218" t="s">
        <v>17</v>
      </c>
      <c r="D214" s="218" t="s">
        <v>72</v>
      </c>
      <c r="E214" s="218" t="s">
        <v>132</v>
      </c>
      <c r="F214" s="221" t="s">
        <v>3</v>
      </c>
      <c r="G214" s="221" t="s">
        <v>3</v>
      </c>
      <c r="H214" s="220">
        <v>172861885.36000001</v>
      </c>
      <c r="I214" s="245">
        <f>I215+I219</f>
        <v>169406931.45999998</v>
      </c>
      <c r="J214" s="241">
        <f t="shared" si="3"/>
        <v>98.001321174529139</v>
      </c>
      <c r="K214" s="44"/>
      <c r="L214" s="44"/>
      <c r="M214" s="44"/>
      <c r="N214" s="44"/>
    </row>
    <row r="215" spans="1:14" ht="15.75" x14ac:dyDescent="0.25">
      <c r="A215" s="222" t="s">
        <v>148</v>
      </c>
      <c r="B215" s="223" t="s">
        <v>53</v>
      </c>
      <c r="C215" s="223" t="s">
        <v>17</v>
      </c>
      <c r="D215" s="223" t="s">
        <v>72</v>
      </c>
      <c r="E215" s="223" t="s">
        <v>132</v>
      </c>
      <c r="F215" s="223" t="s">
        <v>149</v>
      </c>
      <c r="G215" s="224" t="s">
        <v>3</v>
      </c>
      <c r="H215" s="225">
        <v>10988177.880000001</v>
      </c>
      <c r="I215" s="244">
        <v>10738421.98</v>
      </c>
      <c r="J215" s="243">
        <f t="shared" si="3"/>
        <v>97.727048990946983</v>
      </c>
      <c r="K215" s="44"/>
      <c r="L215" s="44"/>
      <c r="M215" s="44"/>
      <c r="N215" s="44"/>
    </row>
    <row r="216" spans="1:14" ht="31.5" x14ac:dyDescent="0.25">
      <c r="A216" s="222" t="s">
        <v>56</v>
      </c>
      <c r="B216" s="223" t="s">
        <v>53</v>
      </c>
      <c r="C216" s="223" t="s">
        <v>17</v>
      </c>
      <c r="D216" s="223" t="s">
        <v>72</v>
      </c>
      <c r="E216" s="223" t="s">
        <v>132</v>
      </c>
      <c r="F216" s="223" t="s">
        <v>149</v>
      </c>
      <c r="G216" s="223" t="s">
        <v>57</v>
      </c>
      <c r="H216" s="225">
        <v>10988177.880000001</v>
      </c>
      <c r="I216" s="244">
        <v>10738421.98</v>
      </c>
      <c r="J216" s="243">
        <f t="shared" si="3"/>
        <v>97.727048990946983</v>
      </c>
      <c r="K216" s="44"/>
      <c r="L216" s="44"/>
      <c r="M216" s="44"/>
      <c r="N216" s="44"/>
    </row>
    <row r="217" spans="1:14" ht="15.75" x14ac:dyDescent="0.25">
      <c r="A217" s="222" t="s">
        <v>58</v>
      </c>
      <c r="B217" s="223" t="s">
        <v>53</v>
      </c>
      <c r="C217" s="223" t="s">
        <v>17</v>
      </c>
      <c r="D217" s="223" t="s">
        <v>72</v>
      </c>
      <c r="E217" s="223" t="s">
        <v>132</v>
      </c>
      <c r="F217" s="223" t="s">
        <v>149</v>
      </c>
      <c r="G217" s="223" t="s">
        <v>59</v>
      </c>
      <c r="H217" s="225">
        <v>7188631.8799999999</v>
      </c>
      <c r="I217" s="244">
        <v>7001489.7699999996</v>
      </c>
      <c r="J217" s="243">
        <f t="shared" si="3"/>
        <v>97.39669365292356</v>
      </c>
      <c r="K217" s="44"/>
      <c r="L217" s="44"/>
      <c r="M217" s="44"/>
      <c r="N217" s="44"/>
    </row>
    <row r="218" spans="1:14" ht="15.75" x14ac:dyDescent="0.25">
      <c r="A218" s="222" t="s">
        <v>138</v>
      </c>
      <c r="B218" s="223" t="s">
        <v>53</v>
      </c>
      <c r="C218" s="223" t="s">
        <v>17</v>
      </c>
      <c r="D218" s="223" t="s">
        <v>72</v>
      </c>
      <c r="E218" s="223" t="s">
        <v>132</v>
      </c>
      <c r="F218" s="223" t="s">
        <v>149</v>
      </c>
      <c r="G218" s="223" t="s">
        <v>139</v>
      </c>
      <c r="H218" s="225">
        <v>3799546</v>
      </c>
      <c r="I218" s="244">
        <v>3736932.21</v>
      </c>
      <c r="J218" s="243">
        <f t="shared" si="3"/>
        <v>98.352071800157177</v>
      </c>
      <c r="K218" s="44"/>
      <c r="L218" s="44"/>
      <c r="M218" s="44"/>
      <c r="N218" s="44"/>
    </row>
    <row r="219" spans="1:14" ht="15.75" x14ac:dyDescent="0.25">
      <c r="A219" s="222" t="s">
        <v>150</v>
      </c>
      <c r="B219" s="223" t="s">
        <v>53</v>
      </c>
      <c r="C219" s="223" t="s">
        <v>17</v>
      </c>
      <c r="D219" s="223" t="s">
        <v>72</v>
      </c>
      <c r="E219" s="223" t="s">
        <v>132</v>
      </c>
      <c r="F219" s="223" t="s">
        <v>151</v>
      </c>
      <c r="G219" s="224" t="s">
        <v>3</v>
      </c>
      <c r="H219" s="225">
        <v>161873707.47999999</v>
      </c>
      <c r="I219" s="244">
        <v>158668509.47999999</v>
      </c>
      <c r="J219" s="243">
        <f t="shared" si="3"/>
        <v>98.019939093323103</v>
      </c>
      <c r="K219" s="44"/>
      <c r="L219" s="44"/>
      <c r="M219" s="44"/>
      <c r="N219" s="44"/>
    </row>
    <row r="220" spans="1:14" ht="31.5" x14ac:dyDescent="0.25">
      <c r="A220" s="222" t="s">
        <v>56</v>
      </c>
      <c r="B220" s="223" t="s">
        <v>53</v>
      </c>
      <c r="C220" s="223" t="s">
        <v>17</v>
      </c>
      <c r="D220" s="223" t="s">
        <v>72</v>
      </c>
      <c r="E220" s="223" t="s">
        <v>132</v>
      </c>
      <c r="F220" s="223" t="s">
        <v>151</v>
      </c>
      <c r="G220" s="223" t="s">
        <v>57</v>
      </c>
      <c r="H220" s="225">
        <v>161873707.47999999</v>
      </c>
      <c r="I220" s="244">
        <v>158668509.47999999</v>
      </c>
      <c r="J220" s="243">
        <f t="shared" si="3"/>
        <v>98.019939093323103</v>
      </c>
      <c r="K220" s="44"/>
      <c r="L220" s="44"/>
      <c r="M220" s="44"/>
      <c r="N220" s="44"/>
    </row>
    <row r="221" spans="1:14" ht="15.75" x14ac:dyDescent="0.25">
      <c r="A221" s="222" t="s">
        <v>58</v>
      </c>
      <c r="B221" s="223" t="s">
        <v>53</v>
      </c>
      <c r="C221" s="223" t="s">
        <v>17</v>
      </c>
      <c r="D221" s="223" t="s">
        <v>72</v>
      </c>
      <c r="E221" s="223" t="s">
        <v>132</v>
      </c>
      <c r="F221" s="223" t="s">
        <v>151</v>
      </c>
      <c r="G221" s="223" t="s">
        <v>59</v>
      </c>
      <c r="H221" s="225">
        <v>161873707.47999999</v>
      </c>
      <c r="I221" s="244">
        <v>158668509.47999999</v>
      </c>
      <c r="J221" s="243">
        <f t="shared" si="3"/>
        <v>98.019939093323103</v>
      </c>
      <c r="K221" s="44"/>
      <c r="L221" s="44"/>
      <c r="M221" s="44"/>
      <c r="N221" s="44"/>
    </row>
    <row r="222" spans="1:14" ht="63" x14ac:dyDescent="0.25">
      <c r="A222" s="217" t="s">
        <v>1252</v>
      </c>
      <c r="B222" s="218" t="s">
        <v>53</v>
      </c>
      <c r="C222" s="218" t="s">
        <v>17</v>
      </c>
      <c r="D222" s="218" t="s">
        <v>93</v>
      </c>
      <c r="E222" s="239" t="s">
        <v>3</v>
      </c>
      <c r="F222" s="239" t="s">
        <v>3</v>
      </c>
      <c r="G222" s="239" t="s">
        <v>3</v>
      </c>
      <c r="H222" s="220">
        <v>69859186.590000004</v>
      </c>
      <c r="I222" s="245">
        <f>I223</f>
        <v>68502540.090000004</v>
      </c>
      <c r="J222" s="241">
        <f t="shared" si="3"/>
        <v>98.058027059544671</v>
      </c>
      <c r="K222" s="44"/>
      <c r="L222" s="44"/>
      <c r="M222" s="44"/>
      <c r="N222" s="44"/>
    </row>
    <row r="223" spans="1:14" ht="15.75" x14ac:dyDescent="0.25">
      <c r="A223" s="217" t="s">
        <v>130</v>
      </c>
      <c r="B223" s="218" t="s">
        <v>53</v>
      </c>
      <c r="C223" s="218" t="s">
        <v>17</v>
      </c>
      <c r="D223" s="218" t="s">
        <v>93</v>
      </c>
      <c r="E223" s="218" t="s">
        <v>132</v>
      </c>
      <c r="F223" s="221" t="s">
        <v>3</v>
      </c>
      <c r="G223" s="221" t="s">
        <v>3</v>
      </c>
      <c r="H223" s="220">
        <v>69859186.590000004</v>
      </c>
      <c r="I223" s="245">
        <f>I224+I227</f>
        <v>68502540.090000004</v>
      </c>
      <c r="J223" s="241">
        <f t="shared" si="3"/>
        <v>98.058027059544671</v>
      </c>
      <c r="K223" s="44"/>
      <c r="L223" s="44"/>
      <c r="M223" s="44"/>
      <c r="N223" s="44"/>
    </row>
    <row r="224" spans="1:14" ht="15.75" x14ac:dyDescent="0.25">
      <c r="A224" s="222" t="s">
        <v>1253</v>
      </c>
      <c r="B224" s="223" t="s">
        <v>53</v>
      </c>
      <c r="C224" s="223" t="s">
        <v>17</v>
      </c>
      <c r="D224" s="223" t="s">
        <v>93</v>
      </c>
      <c r="E224" s="223" t="s">
        <v>132</v>
      </c>
      <c r="F224" s="223" t="s">
        <v>1254</v>
      </c>
      <c r="G224" s="224" t="s">
        <v>3</v>
      </c>
      <c r="H224" s="225">
        <v>61682509.920000002</v>
      </c>
      <c r="I224" s="244">
        <v>60325863.420000002</v>
      </c>
      <c r="J224" s="243">
        <f t="shared" si="3"/>
        <v>97.800597767893166</v>
      </c>
      <c r="K224" s="44"/>
      <c r="L224" s="44"/>
      <c r="M224" s="44"/>
      <c r="N224" s="44"/>
    </row>
    <row r="225" spans="1:14" ht="31.5" x14ac:dyDescent="0.25">
      <c r="A225" s="222" t="s">
        <v>56</v>
      </c>
      <c r="B225" s="223" t="s">
        <v>53</v>
      </c>
      <c r="C225" s="223" t="s">
        <v>17</v>
      </c>
      <c r="D225" s="223" t="s">
        <v>93</v>
      </c>
      <c r="E225" s="223" t="s">
        <v>132</v>
      </c>
      <c r="F225" s="223" t="s">
        <v>1254</v>
      </c>
      <c r="G225" s="223" t="s">
        <v>57</v>
      </c>
      <c r="H225" s="225">
        <v>61682509.920000002</v>
      </c>
      <c r="I225" s="244">
        <v>60325863.420000002</v>
      </c>
      <c r="J225" s="243">
        <f t="shared" si="3"/>
        <v>97.800597767893166</v>
      </c>
      <c r="K225" s="44"/>
      <c r="L225" s="44"/>
      <c r="M225" s="44"/>
      <c r="N225" s="44"/>
    </row>
    <row r="226" spans="1:14" ht="15.75" x14ac:dyDescent="0.25">
      <c r="A226" s="222" t="s">
        <v>58</v>
      </c>
      <c r="B226" s="223" t="s">
        <v>53</v>
      </c>
      <c r="C226" s="223" t="s">
        <v>17</v>
      </c>
      <c r="D226" s="223" t="s">
        <v>93</v>
      </c>
      <c r="E226" s="223" t="s">
        <v>132</v>
      </c>
      <c r="F226" s="223" t="s">
        <v>1254</v>
      </c>
      <c r="G226" s="223" t="s">
        <v>59</v>
      </c>
      <c r="H226" s="225">
        <v>61682509.920000002</v>
      </c>
      <c r="I226" s="244">
        <v>60325863.420000002</v>
      </c>
      <c r="J226" s="243">
        <f t="shared" si="3"/>
        <v>97.800597767893166</v>
      </c>
      <c r="K226" s="44"/>
      <c r="L226" s="44"/>
      <c r="M226" s="44"/>
      <c r="N226" s="44"/>
    </row>
    <row r="227" spans="1:14" ht="31.5" x14ac:dyDescent="0.25">
      <c r="A227" s="222" t="s">
        <v>152</v>
      </c>
      <c r="B227" s="223" t="s">
        <v>53</v>
      </c>
      <c r="C227" s="223" t="s">
        <v>17</v>
      </c>
      <c r="D227" s="223" t="s">
        <v>93</v>
      </c>
      <c r="E227" s="223" t="s">
        <v>132</v>
      </c>
      <c r="F227" s="223" t="s">
        <v>153</v>
      </c>
      <c r="G227" s="224" t="s">
        <v>3</v>
      </c>
      <c r="H227" s="225">
        <v>8176676.6699999999</v>
      </c>
      <c r="I227" s="244">
        <v>8176676.6699999999</v>
      </c>
      <c r="J227" s="243">
        <f t="shared" si="3"/>
        <v>100</v>
      </c>
      <c r="K227" s="44"/>
      <c r="L227" s="44"/>
      <c r="M227" s="44"/>
      <c r="N227" s="44"/>
    </row>
    <row r="228" spans="1:14" ht="31.5" x14ac:dyDescent="0.25">
      <c r="A228" s="222" t="s">
        <v>56</v>
      </c>
      <c r="B228" s="223" t="s">
        <v>53</v>
      </c>
      <c r="C228" s="223" t="s">
        <v>17</v>
      </c>
      <c r="D228" s="223" t="s">
        <v>93</v>
      </c>
      <c r="E228" s="223" t="s">
        <v>132</v>
      </c>
      <c r="F228" s="223" t="s">
        <v>153</v>
      </c>
      <c r="G228" s="223" t="s">
        <v>57</v>
      </c>
      <c r="H228" s="225">
        <v>8176676.6699999999</v>
      </c>
      <c r="I228" s="242">
        <v>8176676.6699999999</v>
      </c>
      <c r="J228" s="243">
        <f t="shared" si="3"/>
        <v>100</v>
      </c>
      <c r="K228" s="44"/>
      <c r="L228" s="44"/>
      <c r="M228" s="44"/>
      <c r="N228" s="44"/>
    </row>
    <row r="229" spans="1:14" ht="15.75" x14ac:dyDescent="0.25">
      <c r="A229" s="222" t="s">
        <v>58</v>
      </c>
      <c r="B229" s="223" t="s">
        <v>53</v>
      </c>
      <c r="C229" s="223" t="s">
        <v>17</v>
      </c>
      <c r="D229" s="223" t="s">
        <v>93</v>
      </c>
      <c r="E229" s="223" t="s">
        <v>132</v>
      </c>
      <c r="F229" s="223" t="s">
        <v>153</v>
      </c>
      <c r="G229" s="223" t="s">
        <v>59</v>
      </c>
      <c r="H229" s="225">
        <v>8176676.6699999999</v>
      </c>
      <c r="I229" s="242">
        <v>8176676.6699999999</v>
      </c>
      <c r="J229" s="243">
        <f t="shared" si="3"/>
        <v>100</v>
      </c>
      <c r="K229" s="44"/>
      <c r="L229" s="44"/>
      <c r="M229" s="44"/>
      <c r="N229" s="44"/>
    </row>
    <row r="230" spans="1:14" ht="47.25" x14ac:dyDescent="0.25">
      <c r="A230" s="217" t="s">
        <v>154</v>
      </c>
      <c r="B230" s="218" t="s">
        <v>53</v>
      </c>
      <c r="C230" s="218" t="s">
        <v>17</v>
      </c>
      <c r="D230" s="218" t="s">
        <v>106</v>
      </c>
      <c r="E230" s="239" t="s">
        <v>3</v>
      </c>
      <c r="F230" s="239" t="s">
        <v>3</v>
      </c>
      <c r="G230" s="239" t="s">
        <v>3</v>
      </c>
      <c r="H230" s="220">
        <v>813535.16</v>
      </c>
      <c r="I230" s="245">
        <v>813535.16</v>
      </c>
      <c r="J230" s="241">
        <f t="shared" si="3"/>
        <v>100</v>
      </c>
      <c r="K230" s="44"/>
      <c r="L230" s="44"/>
      <c r="M230" s="44"/>
      <c r="N230" s="44"/>
    </row>
    <row r="231" spans="1:14" ht="15.75" x14ac:dyDescent="0.25">
      <c r="A231" s="217" t="s">
        <v>130</v>
      </c>
      <c r="B231" s="218" t="s">
        <v>53</v>
      </c>
      <c r="C231" s="218" t="s">
        <v>17</v>
      </c>
      <c r="D231" s="218" t="s">
        <v>106</v>
      </c>
      <c r="E231" s="218" t="s">
        <v>132</v>
      </c>
      <c r="F231" s="221" t="s">
        <v>3</v>
      </c>
      <c r="G231" s="221" t="s">
        <v>3</v>
      </c>
      <c r="H231" s="220">
        <v>813535.16</v>
      </c>
      <c r="I231" s="245">
        <v>813535.16</v>
      </c>
      <c r="J231" s="241">
        <f t="shared" si="3"/>
        <v>100</v>
      </c>
      <c r="K231" s="44"/>
      <c r="L231" s="44"/>
      <c r="M231" s="44"/>
      <c r="N231" s="44"/>
    </row>
    <row r="232" spans="1:14" ht="47.25" x14ac:dyDescent="0.25">
      <c r="A232" s="222" t="s">
        <v>154</v>
      </c>
      <c r="B232" s="223" t="s">
        <v>53</v>
      </c>
      <c r="C232" s="223" t="s">
        <v>17</v>
      </c>
      <c r="D232" s="223" t="s">
        <v>106</v>
      </c>
      <c r="E232" s="223" t="s">
        <v>132</v>
      </c>
      <c r="F232" s="223" t="s">
        <v>155</v>
      </c>
      <c r="G232" s="224" t="s">
        <v>3</v>
      </c>
      <c r="H232" s="225">
        <v>813535.16</v>
      </c>
      <c r="I232" s="244">
        <v>813535.16</v>
      </c>
      <c r="J232" s="243">
        <f t="shared" si="3"/>
        <v>100</v>
      </c>
      <c r="K232" s="44"/>
      <c r="L232" s="44"/>
      <c r="M232" s="44"/>
      <c r="N232" s="44"/>
    </row>
    <row r="233" spans="1:14" ht="31.5" x14ac:dyDescent="0.25">
      <c r="A233" s="222" t="s">
        <v>56</v>
      </c>
      <c r="B233" s="223" t="s">
        <v>53</v>
      </c>
      <c r="C233" s="223" t="s">
        <v>17</v>
      </c>
      <c r="D233" s="223" t="s">
        <v>106</v>
      </c>
      <c r="E233" s="223" t="s">
        <v>132</v>
      </c>
      <c r="F233" s="223" t="s">
        <v>155</v>
      </c>
      <c r="G233" s="223" t="s">
        <v>57</v>
      </c>
      <c r="H233" s="225">
        <v>813535.16</v>
      </c>
      <c r="I233" s="244">
        <v>813535.16</v>
      </c>
      <c r="J233" s="243">
        <f t="shared" si="3"/>
        <v>100</v>
      </c>
      <c r="K233" s="44"/>
      <c r="L233" s="44"/>
      <c r="M233" s="44"/>
      <c r="N233" s="44"/>
    </row>
    <row r="234" spans="1:14" ht="15.75" x14ac:dyDescent="0.25">
      <c r="A234" s="222" t="s">
        <v>58</v>
      </c>
      <c r="B234" s="223" t="s">
        <v>53</v>
      </c>
      <c r="C234" s="223" t="s">
        <v>17</v>
      </c>
      <c r="D234" s="223" t="s">
        <v>106</v>
      </c>
      <c r="E234" s="223" t="s">
        <v>132</v>
      </c>
      <c r="F234" s="223" t="s">
        <v>155</v>
      </c>
      <c r="G234" s="223" t="s">
        <v>59</v>
      </c>
      <c r="H234" s="225">
        <v>813535.16</v>
      </c>
      <c r="I234" s="244">
        <v>813535.16</v>
      </c>
      <c r="J234" s="243">
        <f t="shared" si="3"/>
        <v>100</v>
      </c>
      <c r="K234" s="44"/>
      <c r="L234" s="44"/>
      <c r="M234" s="44"/>
      <c r="N234" s="44"/>
    </row>
    <row r="235" spans="1:14" ht="63" x14ac:dyDescent="0.25">
      <c r="A235" s="217" t="s">
        <v>1255</v>
      </c>
      <c r="B235" s="218" t="s">
        <v>53</v>
      </c>
      <c r="C235" s="218" t="s">
        <v>17</v>
      </c>
      <c r="D235" s="218" t="s">
        <v>110</v>
      </c>
      <c r="E235" s="239" t="s">
        <v>3</v>
      </c>
      <c r="F235" s="239" t="s">
        <v>3</v>
      </c>
      <c r="G235" s="239" t="s">
        <v>3</v>
      </c>
      <c r="H235" s="220">
        <v>3245100</v>
      </c>
      <c r="I235" s="245">
        <f>I236</f>
        <v>2566510</v>
      </c>
      <c r="J235" s="241">
        <f t="shared" si="3"/>
        <v>79.088780006779444</v>
      </c>
      <c r="K235" s="44"/>
      <c r="L235" s="44"/>
      <c r="M235" s="44"/>
      <c r="N235" s="44"/>
    </row>
    <row r="236" spans="1:14" ht="15.75" x14ac:dyDescent="0.25">
      <c r="A236" s="217" t="s">
        <v>130</v>
      </c>
      <c r="B236" s="218" t="s">
        <v>53</v>
      </c>
      <c r="C236" s="218" t="s">
        <v>17</v>
      </c>
      <c r="D236" s="218" t="s">
        <v>110</v>
      </c>
      <c r="E236" s="218" t="s">
        <v>132</v>
      </c>
      <c r="F236" s="221" t="s">
        <v>3</v>
      </c>
      <c r="G236" s="221" t="s">
        <v>3</v>
      </c>
      <c r="H236" s="220">
        <v>3245100</v>
      </c>
      <c r="I236" s="245">
        <f>I237+I240+I245+I248</f>
        <v>2566510</v>
      </c>
      <c r="J236" s="241">
        <f t="shared" si="3"/>
        <v>79.088780006779444</v>
      </c>
      <c r="K236" s="44"/>
      <c r="L236" s="44"/>
      <c r="M236" s="44"/>
      <c r="N236" s="44"/>
    </row>
    <row r="237" spans="1:14" ht="31.5" x14ac:dyDescent="0.25">
      <c r="A237" s="222" t="s">
        <v>156</v>
      </c>
      <c r="B237" s="223" t="s">
        <v>53</v>
      </c>
      <c r="C237" s="223" t="s">
        <v>17</v>
      </c>
      <c r="D237" s="223" t="s">
        <v>110</v>
      </c>
      <c r="E237" s="223" t="s">
        <v>132</v>
      </c>
      <c r="F237" s="223" t="s">
        <v>157</v>
      </c>
      <c r="G237" s="224" t="s">
        <v>3</v>
      </c>
      <c r="H237" s="225">
        <v>1111000</v>
      </c>
      <c r="I237" s="244">
        <v>990010</v>
      </c>
      <c r="J237" s="243">
        <f t="shared" si="3"/>
        <v>89.109810981098121</v>
      </c>
      <c r="K237" s="44"/>
      <c r="L237" s="44"/>
      <c r="M237" s="44"/>
      <c r="N237" s="44"/>
    </row>
    <row r="238" spans="1:14" ht="31.5" x14ac:dyDescent="0.25">
      <c r="A238" s="222" t="s">
        <v>28</v>
      </c>
      <c r="B238" s="223" t="s">
        <v>53</v>
      </c>
      <c r="C238" s="223" t="s">
        <v>17</v>
      </c>
      <c r="D238" s="223" t="s">
        <v>110</v>
      </c>
      <c r="E238" s="223" t="s">
        <v>132</v>
      </c>
      <c r="F238" s="223" t="s">
        <v>157</v>
      </c>
      <c r="G238" s="223" t="s">
        <v>29</v>
      </c>
      <c r="H238" s="225">
        <v>1111000</v>
      </c>
      <c r="I238" s="244">
        <v>990010</v>
      </c>
      <c r="J238" s="243">
        <f t="shared" si="3"/>
        <v>89.109810981098121</v>
      </c>
      <c r="K238" s="44"/>
      <c r="L238" s="44"/>
      <c r="M238" s="44"/>
      <c r="N238" s="44"/>
    </row>
    <row r="239" spans="1:14" ht="31.5" x14ac:dyDescent="0.25">
      <c r="A239" s="222" t="s">
        <v>30</v>
      </c>
      <c r="B239" s="223" t="s">
        <v>53</v>
      </c>
      <c r="C239" s="223" t="s">
        <v>17</v>
      </c>
      <c r="D239" s="223" t="s">
        <v>110</v>
      </c>
      <c r="E239" s="223" t="s">
        <v>132</v>
      </c>
      <c r="F239" s="223" t="s">
        <v>157</v>
      </c>
      <c r="G239" s="223" t="s">
        <v>31</v>
      </c>
      <c r="H239" s="225">
        <v>1111000</v>
      </c>
      <c r="I239" s="244">
        <v>990010</v>
      </c>
      <c r="J239" s="243">
        <f t="shared" ref="J239:J310" si="5">I239/H239*100</f>
        <v>89.109810981098121</v>
      </c>
      <c r="K239" s="44"/>
      <c r="L239" s="44"/>
      <c r="M239" s="44"/>
      <c r="N239" s="44"/>
    </row>
    <row r="240" spans="1:14" ht="15.75" x14ac:dyDescent="0.25">
      <c r="A240" s="222" t="s">
        <v>158</v>
      </c>
      <c r="B240" s="223" t="s">
        <v>53</v>
      </c>
      <c r="C240" s="223" t="s">
        <v>17</v>
      </c>
      <c r="D240" s="223" t="s">
        <v>110</v>
      </c>
      <c r="E240" s="223" t="s">
        <v>132</v>
      </c>
      <c r="F240" s="223" t="s">
        <v>159</v>
      </c>
      <c r="G240" s="224" t="s">
        <v>3</v>
      </c>
      <c r="H240" s="225">
        <v>696600</v>
      </c>
      <c r="I240" s="244">
        <v>297000</v>
      </c>
      <c r="J240" s="243">
        <f t="shared" si="5"/>
        <v>42.63565891472868</v>
      </c>
      <c r="K240" s="44"/>
      <c r="L240" s="44"/>
      <c r="M240" s="44"/>
      <c r="N240" s="44"/>
    </row>
    <row r="241" spans="1:14" ht="63" x14ac:dyDescent="0.25">
      <c r="A241" s="222" t="s">
        <v>22</v>
      </c>
      <c r="B241" s="223" t="s">
        <v>53</v>
      </c>
      <c r="C241" s="223" t="s">
        <v>17</v>
      </c>
      <c r="D241" s="223" t="s">
        <v>110</v>
      </c>
      <c r="E241" s="223" t="s">
        <v>132</v>
      </c>
      <c r="F241" s="223" t="s">
        <v>159</v>
      </c>
      <c r="G241" s="223" t="s">
        <v>23</v>
      </c>
      <c r="H241" s="225">
        <v>4000</v>
      </c>
      <c r="I241" s="244">
        <v>0</v>
      </c>
      <c r="J241" s="243">
        <f t="shared" si="5"/>
        <v>0</v>
      </c>
      <c r="K241" s="44"/>
      <c r="L241" s="44"/>
      <c r="M241" s="44"/>
      <c r="N241" s="44"/>
    </row>
    <row r="242" spans="1:14" ht="15.75" x14ac:dyDescent="0.25">
      <c r="A242" s="222" t="s">
        <v>40</v>
      </c>
      <c r="B242" s="223" t="s">
        <v>53</v>
      </c>
      <c r="C242" s="223" t="s">
        <v>17</v>
      </c>
      <c r="D242" s="223" t="s">
        <v>110</v>
      </c>
      <c r="E242" s="223" t="s">
        <v>132</v>
      </c>
      <c r="F242" s="223" t="s">
        <v>159</v>
      </c>
      <c r="G242" s="223" t="s">
        <v>41</v>
      </c>
      <c r="H242" s="225">
        <v>4000</v>
      </c>
      <c r="I242" s="244">
        <v>0</v>
      </c>
      <c r="J242" s="243">
        <f t="shared" si="5"/>
        <v>0</v>
      </c>
      <c r="K242" s="44"/>
      <c r="L242" s="44"/>
      <c r="M242" s="44"/>
      <c r="N242" s="44"/>
    </row>
    <row r="243" spans="1:14" ht="31.5" x14ac:dyDescent="0.25">
      <c r="A243" s="222" t="s">
        <v>28</v>
      </c>
      <c r="B243" s="223" t="s">
        <v>53</v>
      </c>
      <c r="C243" s="223" t="s">
        <v>17</v>
      </c>
      <c r="D243" s="223" t="s">
        <v>110</v>
      </c>
      <c r="E243" s="223" t="s">
        <v>132</v>
      </c>
      <c r="F243" s="223" t="s">
        <v>159</v>
      </c>
      <c r="G243" s="223" t="s">
        <v>29</v>
      </c>
      <c r="H243" s="225">
        <v>692600</v>
      </c>
      <c r="I243" s="244">
        <v>297000</v>
      </c>
      <c r="J243" s="243">
        <f t="shared" si="5"/>
        <v>42.881894311290786</v>
      </c>
      <c r="K243" s="44"/>
      <c r="L243" s="44"/>
      <c r="M243" s="44"/>
      <c r="N243" s="44"/>
    </row>
    <row r="244" spans="1:14" ht="31.5" x14ac:dyDescent="0.25">
      <c r="A244" s="222" t="s">
        <v>30</v>
      </c>
      <c r="B244" s="223" t="s">
        <v>53</v>
      </c>
      <c r="C244" s="223" t="s">
        <v>17</v>
      </c>
      <c r="D244" s="223" t="s">
        <v>110</v>
      </c>
      <c r="E244" s="223" t="s">
        <v>132</v>
      </c>
      <c r="F244" s="223" t="s">
        <v>159</v>
      </c>
      <c r="G244" s="223" t="s">
        <v>31</v>
      </c>
      <c r="H244" s="225">
        <v>692600</v>
      </c>
      <c r="I244" s="244">
        <v>297000</v>
      </c>
      <c r="J244" s="243">
        <f t="shared" si="5"/>
        <v>42.881894311290786</v>
      </c>
      <c r="K244" s="44"/>
      <c r="L244" s="44"/>
      <c r="M244" s="44"/>
      <c r="N244" s="44"/>
    </row>
    <row r="245" spans="1:14" ht="31.5" x14ac:dyDescent="0.25">
      <c r="A245" s="222" t="s">
        <v>160</v>
      </c>
      <c r="B245" s="223" t="s">
        <v>53</v>
      </c>
      <c r="C245" s="223" t="s">
        <v>17</v>
      </c>
      <c r="D245" s="223" t="s">
        <v>110</v>
      </c>
      <c r="E245" s="223" t="s">
        <v>132</v>
      </c>
      <c r="F245" s="223" t="s">
        <v>161</v>
      </c>
      <c r="G245" s="224" t="s">
        <v>3</v>
      </c>
      <c r="H245" s="225">
        <v>397500</v>
      </c>
      <c r="I245" s="244">
        <v>397500</v>
      </c>
      <c r="J245" s="243">
        <f t="shared" si="5"/>
        <v>100</v>
      </c>
      <c r="K245" s="44"/>
      <c r="L245" s="44"/>
      <c r="M245" s="44"/>
      <c r="N245" s="44"/>
    </row>
    <row r="246" spans="1:14" ht="31.5" x14ac:dyDescent="0.25">
      <c r="A246" s="222" t="s">
        <v>56</v>
      </c>
      <c r="B246" s="223" t="s">
        <v>53</v>
      </c>
      <c r="C246" s="223" t="s">
        <v>17</v>
      </c>
      <c r="D246" s="223" t="s">
        <v>110</v>
      </c>
      <c r="E246" s="223" t="s">
        <v>132</v>
      </c>
      <c r="F246" s="223" t="s">
        <v>161</v>
      </c>
      <c r="G246" s="223" t="s">
        <v>57</v>
      </c>
      <c r="H246" s="225">
        <v>397500</v>
      </c>
      <c r="I246" s="244">
        <v>397500</v>
      </c>
      <c r="J246" s="243">
        <f t="shared" si="5"/>
        <v>100</v>
      </c>
      <c r="K246" s="44"/>
      <c r="L246" s="44"/>
      <c r="M246" s="44"/>
      <c r="N246" s="44"/>
    </row>
    <row r="247" spans="1:14" ht="15.75" x14ac:dyDescent="0.25">
      <c r="A247" s="222" t="s">
        <v>58</v>
      </c>
      <c r="B247" s="223" t="s">
        <v>53</v>
      </c>
      <c r="C247" s="223" t="s">
        <v>17</v>
      </c>
      <c r="D247" s="223" t="s">
        <v>110</v>
      </c>
      <c r="E247" s="223" t="s">
        <v>132</v>
      </c>
      <c r="F247" s="223" t="s">
        <v>161</v>
      </c>
      <c r="G247" s="223" t="s">
        <v>59</v>
      </c>
      <c r="H247" s="225">
        <v>397500</v>
      </c>
      <c r="I247" s="244">
        <v>397500</v>
      </c>
      <c r="J247" s="243">
        <f t="shared" si="5"/>
        <v>100</v>
      </c>
      <c r="K247" s="44"/>
      <c r="L247" s="44"/>
      <c r="M247" s="44"/>
      <c r="N247" s="44"/>
    </row>
    <row r="248" spans="1:14" ht="15.75" x14ac:dyDescent="0.25">
      <c r="A248" s="222" t="s">
        <v>162</v>
      </c>
      <c r="B248" s="223" t="s">
        <v>53</v>
      </c>
      <c r="C248" s="223" t="s">
        <v>17</v>
      </c>
      <c r="D248" s="223" t="s">
        <v>110</v>
      </c>
      <c r="E248" s="223" t="s">
        <v>132</v>
      </c>
      <c r="F248" s="223" t="s">
        <v>163</v>
      </c>
      <c r="G248" s="224" t="s">
        <v>3</v>
      </c>
      <c r="H248" s="225">
        <v>1040000</v>
      </c>
      <c r="I248" s="244">
        <v>882000</v>
      </c>
      <c r="J248" s="243">
        <f t="shared" si="5"/>
        <v>84.807692307692307</v>
      </c>
      <c r="K248" s="44"/>
      <c r="L248" s="44"/>
      <c r="M248" s="44"/>
      <c r="N248" s="44"/>
    </row>
    <row r="249" spans="1:14" ht="15.75" x14ac:dyDescent="0.25">
      <c r="A249" s="222" t="s">
        <v>68</v>
      </c>
      <c r="B249" s="223" t="s">
        <v>53</v>
      </c>
      <c r="C249" s="223" t="s">
        <v>17</v>
      </c>
      <c r="D249" s="223" t="s">
        <v>110</v>
      </c>
      <c r="E249" s="223" t="s">
        <v>132</v>
      </c>
      <c r="F249" s="223" t="s">
        <v>163</v>
      </c>
      <c r="G249" s="223" t="s">
        <v>69</v>
      </c>
      <c r="H249" s="225">
        <v>1040000</v>
      </c>
      <c r="I249" s="244">
        <v>882000</v>
      </c>
      <c r="J249" s="243">
        <f t="shared" si="5"/>
        <v>84.807692307692307</v>
      </c>
      <c r="K249" s="44"/>
      <c r="L249" s="44"/>
      <c r="M249" s="44"/>
      <c r="N249" s="44"/>
    </row>
    <row r="250" spans="1:14" ht="15.75" x14ac:dyDescent="0.25">
      <c r="A250" s="222" t="s">
        <v>162</v>
      </c>
      <c r="B250" s="223" t="s">
        <v>53</v>
      </c>
      <c r="C250" s="223" t="s">
        <v>17</v>
      </c>
      <c r="D250" s="223" t="s">
        <v>110</v>
      </c>
      <c r="E250" s="223" t="s">
        <v>132</v>
      </c>
      <c r="F250" s="223" t="s">
        <v>163</v>
      </c>
      <c r="G250" s="223" t="s">
        <v>164</v>
      </c>
      <c r="H250" s="225">
        <v>1040000</v>
      </c>
      <c r="I250" s="244">
        <v>882000</v>
      </c>
      <c r="J250" s="243">
        <f t="shared" si="5"/>
        <v>84.807692307692307</v>
      </c>
      <c r="K250" s="44"/>
      <c r="L250" s="44"/>
      <c r="M250" s="44"/>
      <c r="N250" s="44"/>
    </row>
    <row r="251" spans="1:14" ht="31.5" x14ac:dyDescent="0.25">
      <c r="A251" s="217" t="s">
        <v>166</v>
      </c>
      <c r="B251" s="218" t="s">
        <v>53</v>
      </c>
      <c r="C251" s="218" t="s">
        <v>17</v>
      </c>
      <c r="D251" s="218" t="s">
        <v>165</v>
      </c>
      <c r="E251" s="239" t="s">
        <v>3</v>
      </c>
      <c r="F251" s="239" t="s">
        <v>3</v>
      </c>
      <c r="G251" s="239" t="s">
        <v>3</v>
      </c>
      <c r="H251" s="220">
        <v>1040626.02</v>
      </c>
      <c r="I251" s="245">
        <v>1040626.02</v>
      </c>
      <c r="J251" s="241">
        <f t="shared" si="5"/>
        <v>100</v>
      </c>
      <c r="K251" s="44"/>
      <c r="L251" s="44"/>
      <c r="M251" s="44"/>
      <c r="N251" s="44"/>
    </row>
    <row r="252" spans="1:14" ht="15.75" x14ac:dyDescent="0.25">
      <c r="A252" s="217" t="s">
        <v>130</v>
      </c>
      <c r="B252" s="218" t="s">
        <v>53</v>
      </c>
      <c r="C252" s="218" t="s">
        <v>17</v>
      </c>
      <c r="D252" s="218" t="s">
        <v>165</v>
      </c>
      <c r="E252" s="218" t="s">
        <v>132</v>
      </c>
      <c r="F252" s="221" t="s">
        <v>3</v>
      </c>
      <c r="G252" s="221" t="s">
        <v>3</v>
      </c>
      <c r="H252" s="220">
        <v>1040626.02</v>
      </c>
      <c r="I252" s="240">
        <v>1040626.02</v>
      </c>
      <c r="J252" s="241">
        <f t="shared" si="5"/>
        <v>100</v>
      </c>
      <c r="K252" s="44"/>
      <c r="L252" s="44"/>
      <c r="M252" s="44"/>
      <c r="N252" s="44"/>
    </row>
    <row r="253" spans="1:14" ht="31.5" x14ac:dyDescent="0.25">
      <c r="A253" s="222" t="s">
        <v>166</v>
      </c>
      <c r="B253" s="223" t="s">
        <v>53</v>
      </c>
      <c r="C253" s="223" t="s">
        <v>17</v>
      </c>
      <c r="D253" s="223" t="s">
        <v>165</v>
      </c>
      <c r="E253" s="223" t="s">
        <v>132</v>
      </c>
      <c r="F253" s="223" t="s">
        <v>167</v>
      </c>
      <c r="G253" s="224" t="s">
        <v>3</v>
      </c>
      <c r="H253" s="225">
        <v>1040626.02</v>
      </c>
      <c r="I253" s="244">
        <v>1040626.02</v>
      </c>
      <c r="J253" s="243">
        <f t="shared" si="5"/>
        <v>100</v>
      </c>
      <c r="K253" s="44"/>
      <c r="L253" s="44"/>
      <c r="M253" s="44"/>
      <c r="N253" s="44"/>
    </row>
    <row r="254" spans="1:14" ht="31.5" x14ac:dyDescent="0.25">
      <c r="A254" s="222" t="s">
        <v>56</v>
      </c>
      <c r="B254" s="223" t="s">
        <v>53</v>
      </c>
      <c r="C254" s="223" t="s">
        <v>17</v>
      </c>
      <c r="D254" s="223" t="s">
        <v>165</v>
      </c>
      <c r="E254" s="223" t="s">
        <v>132</v>
      </c>
      <c r="F254" s="223" t="s">
        <v>167</v>
      </c>
      <c r="G254" s="223" t="s">
        <v>57</v>
      </c>
      <c r="H254" s="225">
        <v>1040626.02</v>
      </c>
      <c r="I254" s="244">
        <v>1040626.02</v>
      </c>
      <c r="J254" s="243">
        <f t="shared" si="5"/>
        <v>100</v>
      </c>
      <c r="K254" s="44"/>
      <c r="L254" s="44"/>
      <c r="M254" s="44"/>
      <c r="N254" s="44"/>
    </row>
    <row r="255" spans="1:14" ht="15.75" x14ac:dyDescent="0.25">
      <c r="A255" s="222" t="s">
        <v>58</v>
      </c>
      <c r="B255" s="223" t="s">
        <v>53</v>
      </c>
      <c r="C255" s="223" t="s">
        <v>17</v>
      </c>
      <c r="D255" s="223" t="s">
        <v>165</v>
      </c>
      <c r="E255" s="223" t="s">
        <v>132</v>
      </c>
      <c r="F255" s="223" t="s">
        <v>167</v>
      </c>
      <c r="G255" s="223" t="s">
        <v>59</v>
      </c>
      <c r="H255" s="225">
        <v>1040626.02</v>
      </c>
      <c r="I255" s="244">
        <v>1040626.02</v>
      </c>
      <c r="J255" s="243">
        <f t="shared" si="5"/>
        <v>100</v>
      </c>
      <c r="K255" s="44"/>
      <c r="L255" s="44"/>
      <c r="M255" s="44"/>
      <c r="N255" s="44"/>
    </row>
    <row r="256" spans="1:14" ht="15.75" x14ac:dyDescent="0.25">
      <c r="A256" s="217" t="s">
        <v>168</v>
      </c>
      <c r="B256" s="218" t="s">
        <v>53</v>
      </c>
      <c r="C256" s="218" t="s">
        <v>17</v>
      </c>
      <c r="D256" s="218" t="s">
        <v>13</v>
      </c>
      <c r="E256" s="239" t="s">
        <v>3</v>
      </c>
      <c r="F256" s="239" t="s">
        <v>3</v>
      </c>
      <c r="G256" s="239" t="s">
        <v>3</v>
      </c>
      <c r="H256" s="220">
        <f>H257</f>
        <v>61395184.590000004</v>
      </c>
      <c r="I256" s="245">
        <f>I257</f>
        <v>54499845.619999997</v>
      </c>
      <c r="J256" s="241">
        <f t="shared" si="5"/>
        <v>88.768925419725647</v>
      </c>
      <c r="K256" s="44"/>
      <c r="L256" s="44"/>
      <c r="M256" s="44"/>
      <c r="N256" s="44"/>
    </row>
    <row r="257" spans="1:14" ht="15.75" x14ac:dyDescent="0.25">
      <c r="A257" s="217" t="s">
        <v>130</v>
      </c>
      <c r="B257" s="218" t="s">
        <v>53</v>
      </c>
      <c r="C257" s="218" t="s">
        <v>17</v>
      </c>
      <c r="D257" s="218" t="s">
        <v>13</v>
      </c>
      <c r="E257" s="218" t="s">
        <v>132</v>
      </c>
      <c r="F257" s="221" t="s">
        <v>3</v>
      </c>
      <c r="G257" s="221" t="s">
        <v>3</v>
      </c>
      <c r="H257" s="220">
        <f>H258+H262</f>
        <v>61395184.590000004</v>
      </c>
      <c r="I257" s="245">
        <f>I258+I262</f>
        <v>54499845.619999997</v>
      </c>
      <c r="J257" s="241">
        <f t="shared" si="5"/>
        <v>88.768925419725647</v>
      </c>
      <c r="K257" s="44"/>
      <c r="L257" s="44"/>
      <c r="M257" s="44"/>
      <c r="N257" s="44"/>
    </row>
    <row r="258" spans="1:14" ht="15.75" x14ac:dyDescent="0.25">
      <c r="A258" s="222" t="s">
        <v>169</v>
      </c>
      <c r="B258" s="223" t="s">
        <v>53</v>
      </c>
      <c r="C258" s="223" t="s">
        <v>17</v>
      </c>
      <c r="D258" s="223" t="s">
        <v>13</v>
      </c>
      <c r="E258" s="223" t="s">
        <v>132</v>
      </c>
      <c r="F258" s="223" t="s">
        <v>170</v>
      </c>
      <c r="G258" s="224" t="s">
        <v>3</v>
      </c>
      <c r="H258" s="225">
        <v>26297508</v>
      </c>
      <c r="I258" s="244">
        <v>21272536.039999999</v>
      </c>
      <c r="J258" s="243">
        <f t="shared" si="5"/>
        <v>80.891832184251072</v>
      </c>
      <c r="K258" s="44"/>
      <c r="L258" s="44"/>
      <c r="M258" s="44"/>
      <c r="N258" s="44"/>
    </row>
    <row r="259" spans="1:14" ht="31.5" x14ac:dyDescent="0.25">
      <c r="A259" s="222" t="s">
        <v>56</v>
      </c>
      <c r="B259" s="223" t="s">
        <v>53</v>
      </c>
      <c r="C259" s="223" t="s">
        <v>17</v>
      </c>
      <c r="D259" s="223" t="s">
        <v>13</v>
      </c>
      <c r="E259" s="223" t="s">
        <v>132</v>
      </c>
      <c r="F259" s="223" t="s">
        <v>170</v>
      </c>
      <c r="G259" s="223" t="s">
        <v>57</v>
      </c>
      <c r="H259" s="225">
        <v>26297508</v>
      </c>
      <c r="I259" s="244">
        <v>21272536.039999999</v>
      </c>
      <c r="J259" s="243">
        <f t="shared" si="5"/>
        <v>80.891832184251072</v>
      </c>
      <c r="K259" s="44"/>
      <c r="L259" s="44"/>
      <c r="M259" s="44"/>
      <c r="N259" s="44"/>
    </row>
    <row r="260" spans="1:14" ht="15.75" x14ac:dyDescent="0.25">
      <c r="A260" s="222" t="s">
        <v>58</v>
      </c>
      <c r="B260" s="223" t="s">
        <v>53</v>
      </c>
      <c r="C260" s="223" t="s">
        <v>17</v>
      </c>
      <c r="D260" s="223" t="s">
        <v>13</v>
      </c>
      <c r="E260" s="223" t="s">
        <v>132</v>
      </c>
      <c r="F260" s="223" t="s">
        <v>170</v>
      </c>
      <c r="G260" s="223" t="s">
        <v>59</v>
      </c>
      <c r="H260" s="225">
        <v>24589698</v>
      </c>
      <c r="I260" s="244">
        <v>19738927.73</v>
      </c>
      <c r="J260" s="243">
        <f t="shared" si="5"/>
        <v>80.27316045117756</v>
      </c>
      <c r="K260" s="44"/>
      <c r="L260" s="44"/>
      <c r="M260" s="44"/>
      <c r="N260" s="44"/>
    </row>
    <row r="261" spans="1:14" ht="15.75" x14ac:dyDescent="0.25">
      <c r="A261" s="222" t="s">
        <v>138</v>
      </c>
      <c r="B261" s="223" t="s">
        <v>53</v>
      </c>
      <c r="C261" s="223" t="s">
        <v>17</v>
      </c>
      <c r="D261" s="223" t="s">
        <v>13</v>
      </c>
      <c r="E261" s="223" t="s">
        <v>132</v>
      </c>
      <c r="F261" s="223" t="s">
        <v>170</v>
      </c>
      <c r="G261" s="223" t="s">
        <v>139</v>
      </c>
      <c r="H261" s="225">
        <v>1707810</v>
      </c>
      <c r="I261" s="244">
        <v>1533608.31</v>
      </c>
      <c r="J261" s="243">
        <f t="shared" si="5"/>
        <v>89.799703128568169</v>
      </c>
      <c r="K261" s="44"/>
      <c r="L261" s="44"/>
      <c r="M261" s="44"/>
      <c r="N261" s="44"/>
    </row>
    <row r="262" spans="1:14" ht="47.25" x14ac:dyDescent="0.25">
      <c r="A262" s="222" t="s">
        <v>171</v>
      </c>
      <c r="B262" s="223" t="s">
        <v>53</v>
      </c>
      <c r="C262" s="223" t="s">
        <v>17</v>
      </c>
      <c r="D262" s="223" t="s">
        <v>13</v>
      </c>
      <c r="E262" s="223" t="s">
        <v>132</v>
      </c>
      <c r="F262" s="223" t="s">
        <v>172</v>
      </c>
      <c r="G262" s="224" t="s">
        <v>3</v>
      </c>
      <c r="H262" s="225">
        <v>35097676.590000004</v>
      </c>
      <c r="I262" s="244">
        <v>33227309.579999998</v>
      </c>
      <c r="J262" s="243">
        <f t="shared" si="5"/>
        <v>94.670966309681859</v>
      </c>
      <c r="K262" s="44"/>
      <c r="L262" s="44"/>
      <c r="M262" s="44"/>
      <c r="N262" s="44"/>
    </row>
    <row r="263" spans="1:14" ht="31.5" x14ac:dyDescent="0.25">
      <c r="A263" s="222" t="s">
        <v>56</v>
      </c>
      <c r="B263" s="223" t="s">
        <v>53</v>
      </c>
      <c r="C263" s="223" t="s">
        <v>17</v>
      </c>
      <c r="D263" s="223" t="s">
        <v>13</v>
      </c>
      <c r="E263" s="223" t="s">
        <v>132</v>
      </c>
      <c r="F263" s="223" t="s">
        <v>172</v>
      </c>
      <c r="G263" s="223" t="s">
        <v>57</v>
      </c>
      <c r="H263" s="225">
        <v>35097676.590000004</v>
      </c>
      <c r="I263" s="244">
        <v>33227309.579999998</v>
      </c>
      <c r="J263" s="243">
        <f t="shared" si="5"/>
        <v>94.670966309681859</v>
      </c>
      <c r="K263" s="44"/>
      <c r="L263" s="44"/>
      <c r="M263" s="44"/>
      <c r="N263" s="44"/>
    </row>
    <row r="264" spans="1:14" ht="15.75" x14ac:dyDescent="0.25">
      <c r="A264" s="222" t="s">
        <v>58</v>
      </c>
      <c r="B264" s="223" t="s">
        <v>53</v>
      </c>
      <c r="C264" s="223" t="s">
        <v>17</v>
      </c>
      <c r="D264" s="223" t="s">
        <v>13</v>
      </c>
      <c r="E264" s="223" t="s">
        <v>132</v>
      </c>
      <c r="F264" s="223" t="s">
        <v>172</v>
      </c>
      <c r="G264" s="223" t="s">
        <v>59</v>
      </c>
      <c r="H264" s="225">
        <v>35097676.590000004</v>
      </c>
      <c r="I264" s="244">
        <v>33227309.579999998</v>
      </c>
      <c r="J264" s="243">
        <f t="shared" si="5"/>
        <v>94.670966309681859</v>
      </c>
      <c r="K264" s="44"/>
      <c r="L264" s="44"/>
      <c r="M264" s="44"/>
      <c r="N264" s="44"/>
    </row>
    <row r="265" spans="1:14" ht="15.75" x14ac:dyDescent="0.25">
      <c r="A265" s="217" t="s">
        <v>174</v>
      </c>
      <c r="B265" s="218" t="s">
        <v>53</v>
      </c>
      <c r="C265" s="218" t="s">
        <v>17</v>
      </c>
      <c r="D265" s="218" t="s">
        <v>173</v>
      </c>
      <c r="E265" s="239" t="s">
        <v>3</v>
      </c>
      <c r="F265" s="239" t="s">
        <v>3</v>
      </c>
      <c r="G265" s="239" t="s">
        <v>3</v>
      </c>
      <c r="H265" s="220">
        <v>2411136</v>
      </c>
      <c r="I265" s="245">
        <f t="shared" ref="I265" si="6">I266</f>
        <v>2411136</v>
      </c>
      <c r="J265" s="241">
        <f t="shared" si="5"/>
        <v>100</v>
      </c>
      <c r="K265" s="44"/>
      <c r="L265" s="44"/>
      <c r="M265" s="44"/>
      <c r="N265" s="44"/>
    </row>
    <row r="266" spans="1:14" ht="15.75" x14ac:dyDescent="0.25">
      <c r="A266" s="217" t="s">
        <v>130</v>
      </c>
      <c r="B266" s="218" t="s">
        <v>53</v>
      </c>
      <c r="C266" s="218" t="s">
        <v>17</v>
      </c>
      <c r="D266" s="218" t="s">
        <v>173</v>
      </c>
      <c r="E266" s="218" t="s">
        <v>132</v>
      </c>
      <c r="F266" s="221" t="s">
        <v>3</v>
      </c>
      <c r="G266" s="221" t="s">
        <v>3</v>
      </c>
      <c r="H266" s="220">
        <v>2411136</v>
      </c>
      <c r="I266" s="245">
        <v>2411136</v>
      </c>
      <c r="J266" s="241">
        <f t="shared" si="5"/>
        <v>100</v>
      </c>
      <c r="K266" s="44"/>
      <c r="L266" s="44"/>
      <c r="M266" s="44"/>
      <c r="N266" s="44"/>
    </row>
    <row r="267" spans="1:14" ht="15.75" x14ac:dyDescent="0.25">
      <c r="A267" s="222" t="s">
        <v>1256</v>
      </c>
      <c r="B267" s="223" t="s">
        <v>53</v>
      </c>
      <c r="C267" s="223" t="s">
        <v>17</v>
      </c>
      <c r="D267" s="223" t="s">
        <v>173</v>
      </c>
      <c r="E267" s="223" t="s">
        <v>132</v>
      </c>
      <c r="F267" s="223" t="s">
        <v>175</v>
      </c>
      <c r="G267" s="224" t="s">
        <v>3</v>
      </c>
      <c r="H267" s="225">
        <v>2411136</v>
      </c>
      <c r="I267" s="244">
        <v>2411136</v>
      </c>
      <c r="J267" s="243">
        <f t="shared" si="5"/>
        <v>100</v>
      </c>
      <c r="K267" s="44"/>
      <c r="L267" s="44"/>
      <c r="M267" s="44"/>
      <c r="N267" s="44"/>
    </row>
    <row r="268" spans="1:14" ht="31.5" x14ac:dyDescent="0.25">
      <c r="A268" s="222" t="s">
        <v>56</v>
      </c>
      <c r="B268" s="223" t="s">
        <v>53</v>
      </c>
      <c r="C268" s="223" t="s">
        <v>17</v>
      </c>
      <c r="D268" s="223" t="s">
        <v>173</v>
      </c>
      <c r="E268" s="223" t="s">
        <v>132</v>
      </c>
      <c r="F268" s="223" t="s">
        <v>175</v>
      </c>
      <c r="G268" s="223" t="s">
        <v>57</v>
      </c>
      <c r="H268" s="225">
        <v>2411136</v>
      </c>
      <c r="I268" s="244">
        <v>2411136</v>
      </c>
      <c r="J268" s="243">
        <f t="shared" si="5"/>
        <v>100</v>
      </c>
      <c r="K268" s="44"/>
      <c r="L268" s="44"/>
      <c r="M268" s="44"/>
      <c r="N268" s="44"/>
    </row>
    <row r="269" spans="1:14" ht="15.75" x14ac:dyDescent="0.25">
      <c r="A269" s="222" t="s">
        <v>58</v>
      </c>
      <c r="B269" s="223" t="s">
        <v>53</v>
      </c>
      <c r="C269" s="223" t="s">
        <v>17</v>
      </c>
      <c r="D269" s="223" t="s">
        <v>173</v>
      </c>
      <c r="E269" s="223" t="s">
        <v>132</v>
      </c>
      <c r="F269" s="223" t="s">
        <v>175</v>
      </c>
      <c r="G269" s="223" t="s">
        <v>59</v>
      </c>
      <c r="H269" s="225">
        <v>2411136</v>
      </c>
      <c r="I269" s="244">
        <v>2411136</v>
      </c>
      <c r="J269" s="243">
        <f t="shared" si="5"/>
        <v>100</v>
      </c>
      <c r="K269" s="44"/>
      <c r="L269" s="44"/>
      <c r="M269" s="44"/>
      <c r="N269" s="44"/>
    </row>
    <row r="270" spans="1:14" ht="15.75" x14ac:dyDescent="0.25">
      <c r="A270" s="217" t="s">
        <v>176</v>
      </c>
      <c r="B270" s="218" t="s">
        <v>53</v>
      </c>
      <c r="C270" s="218" t="s">
        <v>17</v>
      </c>
      <c r="D270" s="218" t="s">
        <v>177</v>
      </c>
      <c r="E270" s="239" t="s">
        <v>3</v>
      </c>
      <c r="F270" s="239" t="s">
        <v>3</v>
      </c>
      <c r="G270" s="239" t="s">
        <v>3</v>
      </c>
      <c r="H270" s="220">
        <v>10253400</v>
      </c>
      <c r="I270" s="245">
        <f t="shared" ref="I270" si="7">I271</f>
        <v>10253400</v>
      </c>
      <c r="J270" s="241">
        <f t="shared" si="5"/>
        <v>100</v>
      </c>
      <c r="K270" s="44"/>
      <c r="L270" s="44"/>
      <c r="M270" s="44"/>
      <c r="N270" s="44"/>
    </row>
    <row r="271" spans="1:14" ht="15.75" x14ac:dyDescent="0.25">
      <c r="A271" s="217" t="s">
        <v>130</v>
      </c>
      <c r="B271" s="218" t="s">
        <v>53</v>
      </c>
      <c r="C271" s="218" t="s">
        <v>17</v>
      </c>
      <c r="D271" s="218" t="s">
        <v>177</v>
      </c>
      <c r="E271" s="218" t="s">
        <v>132</v>
      </c>
      <c r="F271" s="221" t="s">
        <v>3</v>
      </c>
      <c r="G271" s="221" t="s">
        <v>3</v>
      </c>
      <c r="H271" s="220">
        <v>10253400</v>
      </c>
      <c r="I271" s="240">
        <f>I272</f>
        <v>10253400</v>
      </c>
      <c r="J271" s="241">
        <f t="shared" si="5"/>
        <v>100</v>
      </c>
      <c r="K271" s="44"/>
      <c r="L271" s="44"/>
      <c r="M271" s="44"/>
      <c r="N271" s="44"/>
    </row>
    <row r="272" spans="1:14" ht="94.5" x14ac:dyDescent="0.25">
      <c r="A272" s="222" t="s">
        <v>178</v>
      </c>
      <c r="B272" s="223" t="s">
        <v>53</v>
      </c>
      <c r="C272" s="223" t="s">
        <v>17</v>
      </c>
      <c r="D272" s="223" t="s">
        <v>177</v>
      </c>
      <c r="E272" s="223" t="s">
        <v>132</v>
      </c>
      <c r="F272" s="223" t="s">
        <v>179</v>
      </c>
      <c r="G272" s="224" t="s">
        <v>3</v>
      </c>
      <c r="H272" s="225">
        <v>10253400</v>
      </c>
      <c r="I272" s="244">
        <v>10253400</v>
      </c>
      <c r="J272" s="243">
        <f t="shared" si="5"/>
        <v>100</v>
      </c>
      <c r="K272" s="44"/>
      <c r="L272" s="44"/>
      <c r="M272" s="44"/>
      <c r="N272" s="44"/>
    </row>
    <row r="273" spans="1:14" ht="15.75" x14ac:dyDescent="0.25">
      <c r="A273" s="222" t="s">
        <v>68</v>
      </c>
      <c r="B273" s="223" t="s">
        <v>53</v>
      </c>
      <c r="C273" s="223" t="s">
        <v>17</v>
      </c>
      <c r="D273" s="223" t="s">
        <v>177</v>
      </c>
      <c r="E273" s="223" t="s">
        <v>132</v>
      </c>
      <c r="F273" s="223" t="s">
        <v>179</v>
      </c>
      <c r="G273" s="223" t="s">
        <v>69</v>
      </c>
      <c r="H273" s="225">
        <v>10253400</v>
      </c>
      <c r="I273" s="244">
        <v>10253400</v>
      </c>
      <c r="J273" s="243">
        <f t="shared" si="5"/>
        <v>100</v>
      </c>
      <c r="K273" s="44"/>
      <c r="L273" s="44"/>
      <c r="M273" s="44"/>
      <c r="N273" s="44"/>
    </row>
    <row r="274" spans="1:14" ht="31.5" x14ac:dyDescent="0.25">
      <c r="A274" s="222" t="s">
        <v>67</v>
      </c>
      <c r="B274" s="223" t="s">
        <v>53</v>
      </c>
      <c r="C274" s="223" t="s">
        <v>17</v>
      </c>
      <c r="D274" s="223" t="s">
        <v>177</v>
      </c>
      <c r="E274" s="223" t="s">
        <v>132</v>
      </c>
      <c r="F274" s="223" t="s">
        <v>179</v>
      </c>
      <c r="G274" s="223" t="s">
        <v>70</v>
      </c>
      <c r="H274" s="225">
        <v>10253400</v>
      </c>
      <c r="I274" s="244">
        <v>10253400</v>
      </c>
      <c r="J274" s="243">
        <f t="shared" si="5"/>
        <v>100</v>
      </c>
      <c r="K274" s="44"/>
      <c r="L274" s="44"/>
      <c r="M274" s="44"/>
      <c r="N274" s="44"/>
    </row>
    <row r="275" spans="1:14" ht="47.25" x14ac:dyDescent="0.25">
      <c r="A275" s="217" t="s">
        <v>181</v>
      </c>
      <c r="B275" s="218" t="s">
        <v>53</v>
      </c>
      <c r="C275" s="218" t="s">
        <v>17</v>
      </c>
      <c r="D275" s="218" t="s">
        <v>180</v>
      </c>
      <c r="E275" s="239" t="s">
        <v>3</v>
      </c>
      <c r="F275" s="239" t="s">
        <v>3</v>
      </c>
      <c r="G275" s="239" t="s">
        <v>3</v>
      </c>
      <c r="H275" s="220">
        <v>6132046</v>
      </c>
      <c r="I275" s="240">
        <f>I276</f>
        <v>5911833</v>
      </c>
      <c r="J275" s="241">
        <f t="shared" si="5"/>
        <v>96.408816894067655</v>
      </c>
      <c r="K275" s="44"/>
      <c r="L275" s="44"/>
      <c r="M275" s="44"/>
      <c r="N275" s="44"/>
    </row>
    <row r="276" spans="1:14" ht="15.75" x14ac:dyDescent="0.25">
      <c r="A276" s="217" t="s">
        <v>130</v>
      </c>
      <c r="B276" s="218" t="s">
        <v>53</v>
      </c>
      <c r="C276" s="218" t="s">
        <v>17</v>
      </c>
      <c r="D276" s="218" t="s">
        <v>180</v>
      </c>
      <c r="E276" s="218" t="s">
        <v>132</v>
      </c>
      <c r="F276" s="221" t="s">
        <v>3</v>
      </c>
      <c r="G276" s="221" t="s">
        <v>3</v>
      </c>
      <c r="H276" s="220">
        <v>6132046</v>
      </c>
      <c r="I276" s="240">
        <v>5911833</v>
      </c>
      <c r="J276" s="241">
        <f t="shared" si="5"/>
        <v>96.408816894067655</v>
      </c>
      <c r="K276" s="44"/>
      <c r="L276" s="44"/>
      <c r="M276" s="44"/>
      <c r="N276" s="44"/>
    </row>
    <row r="277" spans="1:14" ht="47.25" x14ac:dyDescent="0.25">
      <c r="A277" s="222" t="s">
        <v>181</v>
      </c>
      <c r="B277" s="223" t="s">
        <v>53</v>
      </c>
      <c r="C277" s="223" t="s">
        <v>17</v>
      </c>
      <c r="D277" s="223" t="s">
        <v>180</v>
      </c>
      <c r="E277" s="223" t="s">
        <v>132</v>
      </c>
      <c r="F277" s="223" t="s">
        <v>182</v>
      </c>
      <c r="G277" s="224" t="s">
        <v>3</v>
      </c>
      <c r="H277" s="225">
        <v>6132046</v>
      </c>
      <c r="I277" s="244">
        <v>5911833</v>
      </c>
      <c r="J277" s="243">
        <f t="shared" si="5"/>
        <v>96.408816894067655</v>
      </c>
      <c r="K277" s="44"/>
      <c r="L277" s="44"/>
      <c r="M277" s="44"/>
      <c r="N277" s="44"/>
    </row>
    <row r="278" spans="1:14" ht="15.75" x14ac:dyDescent="0.25">
      <c r="A278" s="222" t="s">
        <v>68</v>
      </c>
      <c r="B278" s="223" t="s">
        <v>53</v>
      </c>
      <c r="C278" s="223" t="s">
        <v>17</v>
      </c>
      <c r="D278" s="223" t="s">
        <v>180</v>
      </c>
      <c r="E278" s="223" t="s">
        <v>132</v>
      </c>
      <c r="F278" s="223" t="s">
        <v>182</v>
      </c>
      <c r="G278" s="223" t="s">
        <v>69</v>
      </c>
      <c r="H278" s="225">
        <v>6132046</v>
      </c>
      <c r="I278" s="244">
        <v>5911833</v>
      </c>
      <c r="J278" s="243">
        <f t="shared" si="5"/>
        <v>96.408816894067655</v>
      </c>
      <c r="K278" s="44"/>
      <c r="L278" s="44"/>
      <c r="M278" s="44"/>
      <c r="N278" s="44"/>
    </row>
    <row r="279" spans="1:14" ht="31.5" x14ac:dyDescent="0.25">
      <c r="A279" s="222" t="s">
        <v>67</v>
      </c>
      <c r="B279" s="223" t="s">
        <v>53</v>
      </c>
      <c r="C279" s="223" t="s">
        <v>17</v>
      </c>
      <c r="D279" s="223" t="s">
        <v>180</v>
      </c>
      <c r="E279" s="223" t="s">
        <v>132</v>
      </c>
      <c r="F279" s="223" t="s">
        <v>182</v>
      </c>
      <c r="G279" s="223" t="s">
        <v>70</v>
      </c>
      <c r="H279" s="225">
        <v>6132046</v>
      </c>
      <c r="I279" s="244">
        <v>5911833</v>
      </c>
      <c r="J279" s="243">
        <f t="shared" si="5"/>
        <v>96.408816894067655</v>
      </c>
      <c r="K279" s="44"/>
      <c r="L279" s="44"/>
      <c r="M279" s="44"/>
      <c r="N279" s="44"/>
    </row>
    <row r="280" spans="1:14" ht="47.25" x14ac:dyDescent="0.25">
      <c r="A280" s="217" t="s">
        <v>183</v>
      </c>
      <c r="B280" s="218" t="s">
        <v>53</v>
      </c>
      <c r="C280" s="218" t="s">
        <v>17</v>
      </c>
      <c r="D280" s="218" t="s">
        <v>211</v>
      </c>
      <c r="E280" s="239" t="s">
        <v>3</v>
      </c>
      <c r="F280" s="239" t="s">
        <v>3</v>
      </c>
      <c r="G280" s="239" t="s">
        <v>3</v>
      </c>
      <c r="H280" s="220">
        <v>29407400</v>
      </c>
      <c r="I280" s="245">
        <f>I281</f>
        <v>29358738.989999998</v>
      </c>
      <c r="J280" s="241">
        <f t="shared" si="5"/>
        <v>99.834528009956671</v>
      </c>
      <c r="K280" s="44"/>
      <c r="L280" s="44"/>
      <c r="M280" s="44"/>
      <c r="N280" s="44"/>
    </row>
    <row r="281" spans="1:14" ht="15.75" x14ac:dyDescent="0.25">
      <c r="A281" s="217" t="s">
        <v>130</v>
      </c>
      <c r="B281" s="218" t="s">
        <v>53</v>
      </c>
      <c r="C281" s="218" t="s">
        <v>17</v>
      </c>
      <c r="D281" s="218" t="s">
        <v>211</v>
      </c>
      <c r="E281" s="218" t="s">
        <v>132</v>
      </c>
      <c r="F281" s="221" t="s">
        <v>3</v>
      </c>
      <c r="G281" s="221" t="s">
        <v>3</v>
      </c>
      <c r="H281" s="220">
        <v>29407400</v>
      </c>
      <c r="I281" s="240">
        <v>29358738.989999998</v>
      </c>
      <c r="J281" s="240">
        <f t="shared" ref="J281" si="8">J282</f>
        <v>99.834528009956671</v>
      </c>
      <c r="K281" s="44"/>
      <c r="L281" s="44"/>
      <c r="M281" s="44"/>
      <c r="N281" s="44"/>
    </row>
    <row r="282" spans="1:14" ht="94.5" x14ac:dyDescent="0.25">
      <c r="A282" s="222" t="s">
        <v>1257</v>
      </c>
      <c r="B282" s="223" t="s">
        <v>53</v>
      </c>
      <c r="C282" s="223" t="s">
        <v>17</v>
      </c>
      <c r="D282" s="223" t="s">
        <v>211</v>
      </c>
      <c r="E282" s="223" t="s">
        <v>132</v>
      </c>
      <c r="F282" s="223" t="s">
        <v>184</v>
      </c>
      <c r="G282" s="224" t="s">
        <v>3</v>
      </c>
      <c r="H282" s="225">
        <v>29407400</v>
      </c>
      <c r="I282" s="242">
        <v>29358738.989999998</v>
      </c>
      <c r="J282" s="242">
        <f t="shared" ref="J282" si="9">J283</f>
        <v>99.834528009956671</v>
      </c>
      <c r="K282" s="44"/>
      <c r="L282" s="44"/>
      <c r="M282" s="44"/>
      <c r="N282" s="44"/>
    </row>
    <row r="283" spans="1:14" ht="31.5" x14ac:dyDescent="0.25">
      <c r="A283" s="222" t="s">
        <v>56</v>
      </c>
      <c r="B283" s="223" t="s">
        <v>53</v>
      </c>
      <c r="C283" s="223" t="s">
        <v>17</v>
      </c>
      <c r="D283" s="223" t="s">
        <v>211</v>
      </c>
      <c r="E283" s="223" t="s">
        <v>132</v>
      </c>
      <c r="F283" s="223" t="s">
        <v>184</v>
      </c>
      <c r="G283" s="223" t="s">
        <v>57</v>
      </c>
      <c r="H283" s="225">
        <v>29407400</v>
      </c>
      <c r="I283" s="244">
        <v>29358738.989999998</v>
      </c>
      <c r="J283" s="243">
        <f t="shared" si="5"/>
        <v>99.834528009956671</v>
      </c>
      <c r="K283" s="44"/>
      <c r="L283" s="44"/>
      <c r="M283" s="44"/>
      <c r="N283" s="44"/>
    </row>
    <row r="284" spans="1:14" ht="15.75" x14ac:dyDescent="0.25">
      <c r="A284" s="222" t="s">
        <v>58</v>
      </c>
      <c r="B284" s="223" t="s">
        <v>53</v>
      </c>
      <c r="C284" s="223" t="s">
        <v>17</v>
      </c>
      <c r="D284" s="223" t="s">
        <v>211</v>
      </c>
      <c r="E284" s="223" t="s">
        <v>132</v>
      </c>
      <c r="F284" s="223" t="s">
        <v>184</v>
      </c>
      <c r="G284" s="223" t="s">
        <v>59</v>
      </c>
      <c r="H284" s="225">
        <v>29407400</v>
      </c>
      <c r="I284" s="244">
        <v>29358738.989999998</v>
      </c>
      <c r="J284" s="243">
        <f t="shared" si="5"/>
        <v>99.834528009956671</v>
      </c>
      <c r="K284" s="44"/>
      <c r="L284" s="44"/>
      <c r="M284" s="44"/>
      <c r="N284" s="44"/>
    </row>
    <row r="285" spans="1:14" ht="15.75" x14ac:dyDescent="0.25">
      <c r="A285" s="217" t="s">
        <v>933</v>
      </c>
      <c r="B285" s="218" t="s">
        <v>53</v>
      </c>
      <c r="C285" s="218" t="s">
        <v>17</v>
      </c>
      <c r="D285" s="218" t="s">
        <v>185</v>
      </c>
      <c r="E285" s="239" t="s">
        <v>3</v>
      </c>
      <c r="F285" s="239" t="s">
        <v>3</v>
      </c>
      <c r="G285" s="239" t="s">
        <v>3</v>
      </c>
      <c r="H285" s="220">
        <v>22246428.07</v>
      </c>
      <c r="I285" s="240">
        <f>I286</f>
        <v>0</v>
      </c>
      <c r="J285" s="241">
        <f t="shared" si="5"/>
        <v>0</v>
      </c>
      <c r="K285" s="44"/>
      <c r="L285" s="44"/>
      <c r="M285" s="44"/>
      <c r="N285" s="44"/>
    </row>
    <row r="286" spans="1:14" ht="15.75" x14ac:dyDescent="0.25">
      <c r="A286" s="217" t="s">
        <v>18</v>
      </c>
      <c r="B286" s="218" t="s">
        <v>53</v>
      </c>
      <c r="C286" s="218" t="s">
        <v>17</v>
      </c>
      <c r="D286" s="218" t="s">
        <v>185</v>
      </c>
      <c r="E286" s="218" t="s">
        <v>19</v>
      </c>
      <c r="F286" s="221" t="s">
        <v>3</v>
      </c>
      <c r="G286" s="221" t="s">
        <v>3</v>
      </c>
      <c r="H286" s="220">
        <v>22246428.07</v>
      </c>
      <c r="I286" s="240">
        <f>I287</f>
        <v>0</v>
      </c>
      <c r="J286" s="241">
        <f t="shared" si="5"/>
        <v>0</v>
      </c>
      <c r="K286" s="44"/>
      <c r="L286" s="44"/>
      <c r="M286" s="44"/>
      <c r="N286" s="44"/>
    </row>
    <row r="287" spans="1:14" ht="31.5" x14ac:dyDescent="0.25">
      <c r="A287" s="222" t="s">
        <v>186</v>
      </c>
      <c r="B287" s="223" t="s">
        <v>53</v>
      </c>
      <c r="C287" s="223" t="s">
        <v>17</v>
      </c>
      <c r="D287" s="223" t="s">
        <v>185</v>
      </c>
      <c r="E287" s="223" t="s">
        <v>19</v>
      </c>
      <c r="F287" s="223" t="s">
        <v>187</v>
      </c>
      <c r="G287" s="224" t="s">
        <v>3</v>
      </c>
      <c r="H287" s="225">
        <v>1649959.1</v>
      </c>
      <c r="I287" s="244">
        <v>0</v>
      </c>
      <c r="J287" s="243">
        <f t="shared" si="5"/>
        <v>0</v>
      </c>
      <c r="K287" s="44"/>
      <c r="L287" s="44"/>
      <c r="M287" s="44"/>
      <c r="N287" s="44"/>
    </row>
    <row r="288" spans="1:14" ht="31.5" x14ac:dyDescent="0.25">
      <c r="A288" s="222" t="s">
        <v>88</v>
      </c>
      <c r="B288" s="223" t="s">
        <v>53</v>
      </c>
      <c r="C288" s="223" t="s">
        <v>17</v>
      </c>
      <c r="D288" s="223" t="s">
        <v>185</v>
      </c>
      <c r="E288" s="223" t="s">
        <v>19</v>
      </c>
      <c r="F288" s="223" t="s">
        <v>187</v>
      </c>
      <c r="G288" s="223" t="s">
        <v>89</v>
      </c>
      <c r="H288" s="225">
        <v>1649959.1</v>
      </c>
      <c r="I288" s="244">
        <v>0</v>
      </c>
      <c r="J288" s="243">
        <f t="shared" si="5"/>
        <v>0</v>
      </c>
      <c r="K288" s="44"/>
      <c r="L288" s="44"/>
      <c r="M288" s="44"/>
      <c r="N288" s="44"/>
    </row>
    <row r="289" spans="1:14" ht="15.75" x14ac:dyDescent="0.25">
      <c r="A289" s="222" t="s">
        <v>90</v>
      </c>
      <c r="B289" s="223" t="s">
        <v>53</v>
      </c>
      <c r="C289" s="223" t="s">
        <v>17</v>
      </c>
      <c r="D289" s="223" t="s">
        <v>185</v>
      </c>
      <c r="E289" s="223" t="s">
        <v>19</v>
      </c>
      <c r="F289" s="223" t="s">
        <v>187</v>
      </c>
      <c r="G289" s="223" t="s">
        <v>91</v>
      </c>
      <c r="H289" s="225">
        <v>1649959.1</v>
      </c>
      <c r="I289" s="244">
        <v>0</v>
      </c>
      <c r="J289" s="243">
        <f t="shared" si="5"/>
        <v>0</v>
      </c>
      <c r="K289" s="44"/>
      <c r="L289" s="44"/>
      <c r="M289" s="44"/>
      <c r="N289" s="44"/>
    </row>
    <row r="290" spans="1:14" ht="31.5" x14ac:dyDescent="0.25">
      <c r="A290" s="222" t="s">
        <v>937</v>
      </c>
      <c r="B290" s="223" t="s">
        <v>53</v>
      </c>
      <c r="C290" s="223" t="s">
        <v>17</v>
      </c>
      <c r="D290" s="223" t="s">
        <v>185</v>
      </c>
      <c r="E290" s="223" t="s">
        <v>19</v>
      </c>
      <c r="F290" s="223" t="s">
        <v>934</v>
      </c>
      <c r="G290" s="224" t="s">
        <v>3</v>
      </c>
      <c r="H290" s="225">
        <v>20596468.969999999</v>
      </c>
      <c r="I290" s="242">
        <v>0</v>
      </c>
      <c r="J290" s="243">
        <f t="shared" si="5"/>
        <v>0</v>
      </c>
      <c r="K290" s="44"/>
      <c r="L290" s="44"/>
      <c r="M290" s="44"/>
      <c r="N290" s="44"/>
    </row>
    <row r="291" spans="1:14" ht="31.5" x14ac:dyDescent="0.25">
      <c r="A291" s="222" t="s">
        <v>88</v>
      </c>
      <c r="B291" s="223" t="s">
        <v>53</v>
      </c>
      <c r="C291" s="223" t="s">
        <v>17</v>
      </c>
      <c r="D291" s="223" t="s">
        <v>185</v>
      </c>
      <c r="E291" s="223" t="s">
        <v>19</v>
      </c>
      <c r="F291" s="223" t="s">
        <v>934</v>
      </c>
      <c r="G291" s="223" t="s">
        <v>89</v>
      </c>
      <c r="H291" s="225">
        <v>20596468.969999999</v>
      </c>
      <c r="I291" s="242">
        <v>0</v>
      </c>
      <c r="J291" s="243">
        <f t="shared" si="5"/>
        <v>0</v>
      </c>
      <c r="K291" s="44"/>
      <c r="L291" s="44"/>
      <c r="M291" s="44"/>
      <c r="N291" s="44"/>
    </row>
    <row r="292" spans="1:14" ht="15.75" x14ac:dyDescent="0.25">
      <c r="A292" s="222" t="s">
        <v>90</v>
      </c>
      <c r="B292" s="223" t="s">
        <v>53</v>
      </c>
      <c r="C292" s="223" t="s">
        <v>17</v>
      </c>
      <c r="D292" s="223" t="s">
        <v>185</v>
      </c>
      <c r="E292" s="223" t="s">
        <v>19</v>
      </c>
      <c r="F292" s="223" t="s">
        <v>934</v>
      </c>
      <c r="G292" s="223" t="s">
        <v>91</v>
      </c>
      <c r="H292" s="225">
        <v>20596468.969999999</v>
      </c>
      <c r="I292" s="244">
        <v>0</v>
      </c>
      <c r="J292" s="243">
        <f t="shared" si="5"/>
        <v>0</v>
      </c>
      <c r="K292" s="44"/>
      <c r="L292" s="44"/>
      <c r="M292" s="44"/>
      <c r="N292" s="44"/>
    </row>
    <row r="293" spans="1:14" ht="31.5" x14ac:dyDescent="0.25">
      <c r="A293" s="217" t="s">
        <v>188</v>
      </c>
      <c r="B293" s="218" t="s">
        <v>53</v>
      </c>
      <c r="C293" s="218" t="s">
        <v>17</v>
      </c>
      <c r="D293" s="218" t="s">
        <v>189</v>
      </c>
      <c r="E293" s="239" t="s">
        <v>3</v>
      </c>
      <c r="F293" s="239" t="s">
        <v>3</v>
      </c>
      <c r="G293" s="239" t="s">
        <v>3</v>
      </c>
      <c r="H293" s="220">
        <v>7523746.2300000004</v>
      </c>
      <c r="I293" s="245">
        <f>I294</f>
        <v>7452473.75</v>
      </c>
      <c r="J293" s="241">
        <f t="shared" si="5"/>
        <v>99.052699575168944</v>
      </c>
      <c r="K293" s="44"/>
      <c r="L293" s="44"/>
      <c r="M293" s="44"/>
      <c r="N293" s="44"/>
    </row>
    <row r="294" spans="1:14" ht="15.75" x14ac:dyDescent="0.25">
      <c r="A294" s="217" t="s">
        <v>130</v>
      </c>
      <c r="B294" s="218" t="s">
        <v>53</v>
      </c>
      <c r="C294" s="218" t="s">
        <v>17</v>
      </c>
      <c r="D294" s="218" t="s">
        <v>189</v>
      </c>
      <c r="E294" s="218" t="s">
        <v>132</v>
      </c>
      <c r="F294" s="221" t="s">
        <v>3</v>
      </c>
      <c r="G294" s="221" t="s">
        <v>3</v>
      </c>
      <c r="H294" s="220">
        <v>7523746.2300000004</v>
      </c>
      <c r="I294" s="245">
        <f>I295</f>
        <v>7452473.75</v>
      </c>
      <c r="J294" s="241">
        <f t="shared" si="5"/>
        <v>99.052699575168944</v>
      </c>
      <c r="K294" s="44"/>
      <c r="L294" s="44"/>
      <c r="M294" s="44"/>
      <c r="N294" s="44"/>
    </row>
    <row r="295" spans="1:14" ht="31.5" x14ac:dyDescent="0.25">
      <c r="A295" s="222" t="s">
        <v>107</v>
      </c>
      <c r="B295" s="223" t="s">
        <v>53</v>
      </c>
      <c r="C295" s="223" t="s">
        <v>17</v>
      </c>
      <c r="D295" s="223" t="s">
        <v>189</v>
      </c>
      <c r="E295" s="223" t="s">
        <v>132</v>
      </c>
      <c r="F295" s="223" t="s">
        <v>108</v>
      </c>
      <c r="G295" s="224" t="s">
        <v>3</v>
      </c>
      <c r="H295" s="225">
        <v>7523746.2300000004</v>
      </c>
      <c r="I295" s="244">
        <v>7452473.75</v>
      </c>
      <c r="J295" s="243">
        <f t="shared" si="5"/>
        <v>99.052699575168944</v>
      </c>
      <c r="K295" s="44"/>
      <c r="L295" s="44"/>
      <c r="M295" s="44"/>
      <c r="N295" s="44"/>
    </row>
    <row r="296" spans="1:14" ht="63" x14ac:dyDescent="0.25">
      <c r="A296" s="222" t="s">
        <v>22</v>
      </c>
      <c r="B296" s="223" t="s">
        <v>53</v>
      </c>
      <c r="C296" s="223" t="s">
        <v>17</v>
      </c>
      <c r="D296" s="223" t="s">
        <v>189</v>
      </c>
      <c r="E296" s="223" t="s">
        <v>132</v>
      </c>
      <c r="F296" s="223" t="s">
        <v>108</v>
      </c>
      <c r="G296" s="223" t="s">
        <v>23</v>
      </c>
      <c r="H296" s="225">
        <v>7273015.2300000004</v>
      </c>
      <c r="I296" s="244">
        <v>7255261.9000000004</v>
      </c>
      <c r="J296" s="243">
        <f t="shared" si="5"/>
        <v>99.755901377371387</v>
      </c>
      <c r="K296" s="44"/>
      <c r="L296" s="44"/>
      <c r="M296" s="44"/>
      <c r="N296" s="44"/>
    </row>
    <row r="297" spans="1:14" ht="15.75" x14ac:dyDescent="0.25">
      <c r="A297" s="222" t="s">
        <v>40</v>
      </c>
      <c r="B297" s="223" t="s">
        <v>53</v>
      </c>
      <c r="C297" s="223" t="s">
        <v>17</v>
      </c>
      <c r="D297" s="223" t="s">
        <v>189</v>
      </c>
      <c r="E297" s="223" t="s">
        <v>132</v>
      </c>
      <c r="F297" s="223" t="s">
        <v>108</v>
      </c>
      <c r="G297" s="223" t="s">
        <v>41</v>
      </c>
      <c r="H297" s="225">
        <v>7273015.2300000004</v>
      </c>
      <c r="I297" s="244">
        <v>7255261.9000000004</v>
      </c>
      <c r="J297" s="243">
        <f t="shared" si="5"/>
        <v>99.755901377371387</v>
      </c>
      <c r="K297" s="44"/>
      <c r="L297" s="44"/>
      <c r="M297" s="44"/>
      <c r="N297" s="44"/>
    </row>
    <row r="298" spans="1:14" ht="31.5" x14ac:dyDescent="0.25">
      <c r="A298" s="222" t="s">
        <v>28</v>
      </c>
      <c r="B298" s="223" t="s">
        <v>53</v>
      </c>
      <c r="C298" s="223" t="s">
        <v>17</v>
      </c>
      <c r="D298" s="223" t="s">
        <v>189</v>
      </c>
      <c r="E298" s="223" t="s">
        <v>132</v>
      </c>
      <c r="F298" s="223" t="s">
        <v>108</v>
      </c>
      <c r="G298" s="223" t="s">
        <v>29</v>
      </c>
      <c r="H298" s="225">
        <v>250171</v>
      </c>
      <c r="I298" s="244">
        <v>196653.85</v>
      </c>
      <c r="J298" s="243">
        <f t="shared" si="5"/>
        <v>78.60777228375791</v>
      </c>
      <c r="K298" s="44"/>
      <c r="L298" s="44"/>
      <c r="M298" s="44"/>
      <c r="N298" s="44"/>
    </row>
    <row r="299" spans="1:14" ht="31.5" x14ac:dyDescent="0.25">
      <c r="A299" s="222" t="s">
        <v>30</v>
      </c>
      <c r="B299" s="223" t="s">
        <v>53</v>
      </c>
      <c r="C299" s="223" t="s">
        <v>17</v>
      </c>
      <c r="D299" s="223" t="s">
        <v>189</v>
      </c>
      <c r="E299" s="223" t="s">
        <v>132</v>
      </c>
      <c r="F299" s="223" t="s">
        <v>108</v>
      </c>
      <c r="G299" s="223" t="s">
        <v>31</v>
      </c>
      <c r="H299" s="225">
        <v>250171</v>
      </c>
      <c r="I299" s="244">
        <v>196653.85</v>
      </c>
      <c r="J299" s="243">
        <f t="shared" si="5"/>
        <v>78.60777228375791</v>
      </c>
      <c r="K299" s="44"/>
      <c r="L299" s="44"/>
      <c r="M299" s="44"/>
      <c r="N299" s="44"/>
    </row>
    <row r="300" spans="1:14" ht="15.75" x14ac:dyDescent="0.25">
      <c r="A300" s="222" t="s">
        <v>32</v>
      </c>
      <c r="B300" s="223" t="s">
        <v>53</v>
      </c>
      <c r="C300" s="223" t="s">
        <v>17</v>
      </c>
      <c r="D300" s="223" t="s">
        <v>189</v>
      </c>
      <c r="E300" s="223" t="s">
        <v>132</v>
      </c>
      <c r="F300" s="223" t="s">
        <v>108</v>
      </c>
      <c r="G300" s="223" t="s">
        <v>33</v>
      </c>
      <c r="H300" s="225">
        <v>560</v>
      </c>
      <c r="I300" s="244">
        <v>558</v>
      </c>
      <c r="J300" s="243">
        <f t="shared" si="5"/>
        <v>99.642857142857139</v>
      </c>
      <c r="K300" s="44"/>
      <c r="L300" s="44"/>
      <c r="M300" s="44"/>
      <c r="N300" s="44"/>
    </row>
    <row r="301" spans="1:14" ht="38.25" customHeight="1" x14ac:dyDescent="0.25">
      <c r="A301" s="222" t="s">
        <v>34</v>
      </c>
      <c r="B301" s="223" t="s">
        <v>53</v>
      </c>
      <c r="C301" s="223" t="s">
        <v>17</v>
      </c>
      <c r="D301" s="223" t="s">
        <v>189</v>
      </c>
      <c r="E301" s="223" t="s">
        <v>132</v>
      </c>
      <c r="F301" s="223" t="s">
        <v>108</v>
      </c>
      <c r="G301" s="223" t="s">
        <v>35</v>
      </c>
      <c r="H301" s="225">
        <v>560</v>
      </c>
      <c r="I301" s="244">
        <v>558</v>
      </c>
      <c r="J301" s="243">
        <f t="shared" si="5"/>
        <v>99.642857142857139</v>
      </c>
      <c r="K301" s="44"/>
      <c r="L301" s="44"/>
      <c r="M301" s="44"/>
      <c r="N301" s="44"/>
    </row>
    <row r="302" spans="1:14" ht="31.5" x14ac:dyDescent="0.25">
      <c r="A302" s="217" t="s">
        <v>190</v>
      </c>
      <c r="B302" s="218" t="s">
        <v>53</v>
      </c>
      <c r="C302" s="218" t="s">
        <v>17</v>
      </c>
      <c r="D302" s="218" t="s">
        <v>191</v>
      </c>
      <c r="E302" s="239" t="s">
        <v>3</v>
      </c>
      <c r="F302" s="239" t="s">
        <v>3</v>
      </c>
      <c r="G302" s="239" t="s">
        <v>3</v>
      </c>
      <c r="H302" s="220">
        <v>2404858.2000000002</v>
      </c>
      <c r="I302" s="240">
        <f t="shared" ref="I302:J302" si="10">I303</f>
        <v>2404107.2200000002</v>
      </c>
      <c r="J302" s="240">
        <f t="shared" si="10"/>
        <v>99.96877237917812</v>
      </c>
      <c r="K302" s="44"/>
      <c r="L302" s="44"/>
      <c r="M302" s="44"/>
      <c r="N302" s="44"/>
    </row>
    <row r="303" spans="1:14" ht="15.75" x14ac:dyDescent="0.25">
      <c r="A303" s="217" t="s">
        <v>130</v>
      </c>
      <c r="B303" s="218" t="s">
        <v>53</v>
      </c>
      <c r="C303" s="218" t="s">
        <v>17</v>
      </c>
      <c r="D303" s="218" t="s">
        <v>191</v>
      </c>
      <c r="E303" s="218" t="s">
        <v>132</v>
      </c>
      <c r="F303" s="221" t="s">
        <v>3</v>
      </c>
      <c r="G303" s="221" t="s">
        <v>3</v>
      </c>
      <c r="H303" s="220">
        <v>2404858.2000000002</v>
      </c>
      <c r="I303" s="245">
        <f>I304</f>
        <v>2404107.2200000002</v>
      </c>
      <c r="J303" s="241">
        <f t="shared" si="5"/>
        <v>99.96877237917812</v>
      </c>
      <c r="K303" s="44"/>
      <c r="L303" s="44"/>
      <c r="M303" s="44"/>
      <c r="N303" s="44"/>
    </row>
    <row r="304" spans="1:14" ht="31.5" x14ac:dyDescent="0.25">
      <c r="A304" s="222" t="s">
        <v>107</v>
      </c>
      <c r="B304" s="223" t="s">
        <v>53</v>
      </c>
      <c r="C304" s="223" t="s">
        <v>17</v>
      </c>
      <c r="D304" s="223" t="s">
        <v>191</v>
      </c>
      <c r="E304" s="223" t="s">
        <v>132</v>
      </c>
      <c r="F304" s="223" t="s">
        <v>108</v>
      </c>
      <c r="G304" s="224" t="s">
        <v>3</v>
      </c>
      <c r="H304" s="225">
        <v>2404858.2000000002</v>
      </c>
      <c r="I304" s="244">
        <v>2404107.2200000002</v>
      </c>
      <c r="J304" s="243">
        <f t="shared" si="5"/>
        <v>99.96877237917812</v>
      </c>
      <c r="K304" s="44"/>
      <c r="L304" s="44"/>
      <c r="M304" s="44"/>
      <c r="N304" s="44"/>
    </row>
    <row r="305" spans="1:14" ht="63" x14ac:dyDescent="0.25">
      <c r="A305" s="222" t="s">
        <v>22</v>
      </c>
      <c r="B305" s="223" t="s">
        <v>53</v>
      </c>
      <c r="C305" s="223" t="s">
        <v>17</v>
      </c>
      <c r="D305" s="223" t="s">
        <v>191</v>
      </c>
      <c r="E305" s="223" t="s">
        <v>132</v>
      </c>
      <c r="F305" s="223" t="s">
        <v>108</v>
      </c>
      <c r="G305" s="223" t="s">
        <v>23</v>
      </c>
      <c r="H305" s="225">
        <v>2404858.2000000002</v>
      </c>
      <c r="I305" s="244">
        <v>2404107.2200000002</v>
      </c>
      <c r="J305" s="243">
        <f t="shared" si="5"/>
        <v>99.96877237917812</v>
      </c>
      <c r="K305" s="44"/>
      <c r="L305" s="44"/>
      <c r="M305" s="44"/>
      <c r="N305" s="44"/>
    </row>
    <row r="306" spans="1:14" ht="15.75" x14ac:dyDescent="0.25">
      <c r="A306" s="222" t="s">
        <v>40</v>
      </c>
      <c r="B306" s="223" t="s">
        <v>53</v>
      </c>
      <c r="C306" s="223" t="s">
        <v>17</v>
      </c>
      <c r="D306" s="223" t="s">
        <v>191</v>
      </c>
      <c r="E306" s="223" t="s">
        <v>132</v>
      </c>
      <c r="F306" s="223" t="s">
        <v>108</v>
      </c>
      <c r="G306" s="223" t="s">
        <v>41</v>
      </c>
      <c r="H306" s="225">
        <v>2404858.2000000002</v>
      </c>
      <c r="I306" s="242">
        <v>2404107.2200000002</v>
      </c>
      <c r="J306" s="243">
        <f t="shared" si="5"/>
        <v>99.96877237917812</v>
      </c>
      <c r="K306" s="44"/>
      <c r="L306" s="44"/>
      <c r="M306" s="44"/>
      <c r="N306" s="44"/>
    </row>
    <row r="307" spans="1:14" ht="31.5" x14ac:dyDescent="0.25">
      <c r="A307" s="217" t="s">
        <v>1258</v>
      </c>
      <c r="B307" s="218" t="s">
        <v>53</v>
      </c>
      <c r="C307" s="218" t="s">
        <v>17</v>
      </c>
      <c r="D307" s="218" t="s">
        <v>1259</v>
      </c>
      <c r="E307" s="239" t="s">
        <v>3</v>
      </c>
      <c r="F307" s="239" t="s">
        <v>3</v>
      </c>
      <c r="G307" s="239" t="s">
        <v>3</v>
      </c>
      <c r="H307" s="220">
        <v>4470948.22</v>
      </c>
      <c r="I307" s="240">
        <f t="shared" ref="I307:J307" si="11">I308</f>
        <v>3780189.39</v>
      </c>
      <c r="J307" s="240">
        <f t="shared" si="11"/>
        <v>84.550059718651809</v>
      </c>
      <c r="K307" s="44"/>
      <c r="L307" s="44"/>
      <c r="M307" s="44"/>
      <c r="N307" s="44"/>
    </row>
    <row r="308" spans="1:14" ht="15.75" x14ac:dyDescent="0.25">
      <c r="A308" s="217" t="s">
        <v>130</v>
      </c>
      <c r="B308" s="218" t="s">
        <v>53</v>
      </c>
      <c r="C308" s="218" t="s">
        <v>17</v>
      </c>
      <c r="D308" s="218" t="s">
        <v>1259</v>
      </c>
      <c r="E308" s="218" t="s">
        <v>132</v>
      </c>
      <c r="F308" s="221" t="s">
        <v>3</v>
      </c>
      <c r="G308" s="221" t="s">
        <v>3</v>
      </c>
      <c r="H308" s="220">
        <v>4470948.22</v>
      </c>
      <c r="I308" s="245">
        <v>3780189.39</v>
      </c>
      <c r="J308" s="241">
        <f t="shared" si="5"/>
        <v>84.550059718651809</v>
      </c>
      <c r="K308" s="44"/>
      <c r="L308" s="44"/>
      <c r="M308" s="44"/>
      <c r="N308" s="44"/>
    </row>
    <row r="309" spans="1:14" ht="63" x14ac:dyDescent="0.25">
      <c r="A309" s="222" t="s">
        <v>1260</v>
      </c>
      <c r="B309" s="223" t="s">
        <v>53</v>
      </c>
      <c r="C309" s="223" t="s">
        <v>17</v>
      </c>
      <c r="D309" s="223" t="s">
        <v>1259</v>
      </c>
      <c r="E309" s="223" t="s">
        <v>132</v>
      </c>
      <c r="F309" s="223" t="s">
        <v>1261</v>
      </c>
      <c r="G309" s="224" t="s">
        <v>3</v>
      </c>
      <c r="H309" s="225">
        <v>4470948.22</v>
      </c>
      <c r="I309" s="244">
        <v>3780189.39</v>
      </c>
      <c r="J309" s="243">
        <f t="shared" si="5"/>
        <v>84.550059718651809</v>
      </c>
      <c r="K309" s="44"/>
      <c r="L309" s="44"/>
      <c r="M309" s="44"/>
      <c r="N309" s="44"/>
    </row>
    <row r="310" spans="1:14" ht="31.5" x14ac:dyDescent="0.25">
      <c r="A310" s="222" t="s">
        <v>56</v>
      </c>
      <c r="B310" s="223" t="s">
        <v>53</v>
      </c>
      <c r="C310" s="223" t="s">
        <v>17</v>
      </c>
      <c r="D310" s="223" t="s">
        <v>1259</v>
      </c>
      <c r="E310" s="223" t="s">
        <v>132</v>
      </c>
      <c r="F310" s="223" t="s">
        <v>1261</v>
      </c>
      <c r="G310" s="223" t="s">
        <v>57</v>
      </c>
      <c r="H310" s="225">
        <v>4470948.22</v>
      </c>
      <c r="I310" s="244">
        <v>3780189.39</v>
      </c>
      <c r="J310" s="243">
        <f t="shared" si="5"/>
        <v>84.550059718651809</v>
      </c>
      <c r="K310" s="44"/>
      <c r="L310" s="44"/>
      <c r="M310" s="44"/>
      <c r="N310" s="44"/>
    </row>
    <row r="311" spans="1:14" ht="15.75" x14ac:dyDescent="0.25">
      <c r="A311" s="222" t="s">
        <v>58</v>
      </c>
      <c r="B311" s="223" t="s">
        <v>53</v>
      </c>
      <c r="C311" s="223" t="s">
        <v>17</v>
      </c>
      <c r="D311" s="223" t="s">
        <v>1259</v>
      </c>
      <c r="E311" s="223" t="s">
        <v>132</v>
      </c>
      <c r="F311" s="223" t="s">
        <v>1261</v>
      </c>
      <c r="G311" s="223" t="s">
        <v>59</v>
      </c>
      <c r="H311" s="225">
        <v>4470948.22</v>
      </c>
      <c r="I311" s="244">
        <v>3780189.39</v>
      </c>
      <c r="J311" s="243">
        <f>I311/H311*100</f>
        <v>84.550059718651809</v>
      </c>
      <c r="K311" s="44"/>
      <c r="L311" s="44"/>
      <c r="M311" s="44"/>
      <c r="N311" s="44"/>
    </row>
    <row r="312" spans="1:14" ht="31.5" x14ac:dyDescent="0.25">
      <c r="A312" s="217" t="s">
        <v>1043</v>
      </c>
      <c r="B312" s="218" t="s">
        <v>53</v>
      </c>
      <c r="C312" s="218" t="s">
        <v>17</v>
      </c>
      <c r="D312" s="218" t="s">
        <v>1262</v>
      </c>
      <c r="E312" s="239" t="s">
        <v>3</v>
      </c>
      <c r="F312" s="239" t="s">
        <v>3</v>
      </c>
      <c r="G312" s="239" t="s">
        <v>3</v>
      </c>
      <c r="H312" s="220">
        <v>77754150.109999999</v>
      </c>
      <c r="I312" s="240">
        <f t="shared" ref="I312:J312" si="12">I313</f>
        <v>77754150.109999999</v>
      </c>
      <c r="J312" s="240">
        <f t="shared" si="12"/>
        <v>100</v>
      </c>
      <c r="K312" s="44"/>
      <c r="L312" s="44"/>
      <c r="M312" s="44"/>
      <c r="N312" s="44"/>
    </row>
    <row r="313" spans="1:14" ht="15.75" x14ac:dyDescent="0.25">
      <c r="A313" s="217" t="s">
        <v>130</v>
      </c>
      <c r="B313" s="218" t="s">
        <v>53</v>
      </c>
      <c r="C313" s="218" t="s">
        <v>17</v>
      </c>
      <c r="D313" s="218" t="s">
        <v>1262</v>
      </c>
      <c r="E313" s="218" t="s">
        <v>132</v>
      </c>
      <c r="F313" s="221" t="s">
        <v>3</v>
      </c>
      <c r="G313" s="221" t="s">
        <v>3</v>
      </c>
      <c r="H313" s="220">
        <v>77754150.109999999</v>
      </c>
      <c r="I313" s="240">
        <v>77754150.109999999</v>
      </c>
      <c r="J313" s="240">
        <f>J314</f>
        <v>100</v>
      </c>
      <c r="K313" s="44"/>
      <c r="L313" s="44"/>
      <c r="M313" s="44"/>
      <c r="N313" s="44"/>
    </row>
    <row r="314" spans="1:14" ht="31.5" x14ac:dyDescent="0.25">
      <c r="A314" s="222" t="s">
        <v>1263</v>
      </c>
      <c r="B314" s="223" t="s">
        <v>53</v>
      </c>
      <c r="C314" s="223" t="s">
        <v>17</v>
      </c>
      <c r="D314" s="223" t="s">
        <v>1262</v>
      </c>
      <c r="E314" s="223" t="s">
        <v>132</v>
      </c>
      <c r="F314" s="223" t="s">
        <v>935</v>
      </c>
      <c r="G314" s="224" t="s">
        <v>3</v>
      </c>
      <c r="H314" s="225">
        <v>77754150.109999999</v>
      </c>
      <c r="I314" s="244">
        <v>77754150.109999999</v>
      </c>
      <c r="J314" s="243">
        <f>I314/H314*100</f>
        <v>100</v>
      </c>
      <c r="K314" s="44"/>
      <c r="L314" s="44"/>
      <c r="M314" s="44"/>
      <c r="N314" s="44"/>
    </row>
    <row r="315" spans="1:14" ht="31.5" x14ac:dyDescent="0.25">
      <c r="A315" s="222" t="s">
        <v>56</v>
      </c>
      <c r="B315" s="223" t="s">
        <v>53</v>
      </c>
      <c r="C315" s="223" t="s">
        <v>17</v>
      </c>
      <c r="D315" s="223" t="s">
        <v>1262</v>
      </c>
      <c r="E315" s="223" t="s">
        <v>132</v>
      </c>
      <c r="F315" s="223" t="s">
        <v>935</v>
      </c>
      <c r="G315" s="223" t="s">
        <v>57</v>
      </c>
      <c r="H315" s="225">
        <v>77754150.109999999</v>
      </c>
      <c r="I315" s="244">
        <v>77754150.109999999</v>
      </c>
      <c r="J315" s="243">
        <f>I315/H315*100</f>
        <v>100</v>
      </c>
      <c r="K315" s="44"/>
      <c r="L315" s="44"/>
      <c r="M315" s="44"/>
      <c r="N315" s="44"/>
    </row>
    <row r="316" spans="1:14" ht="18.75" hidden="1" x14ac:dyDescent="0.25">
      <c r="A316" s="222" t="s">
        <v>58</v>
      </c>
      <c r="B316" s="223" t="s">
        <v>53</v>
      </c>
      <c r="C316" s="223" t="s">
        <v>17</v>
      </c>
      <c r="D316" s="223" t="s">
        <v>1262</v>
      </c>
      <c r="E316" s="223" t="s">
        <v>132</v>
      </c>
      <c r="F316" s="223" t="s">
        <v>935</v>
      </c>
      <c r="G316" s="223" t="s">
        <v>59</v>
      </c>
      <c r="H316" s="225">
        <v>77754150.109999999</v>
      </c>
      <c r="I316" s="60"/>
      <c r="J316" s="61"/>
      <c r="K316" s="44"/>
      <c r="L316" s="44"/>
      <c r="M316" s="44"/>
      <c r="N316" s="44"/>
    </row>
    <row r="317" spans="1:14" ht="18.75" hidden="1" x14ac:dyDescent="0.25">
      <c r="A317" s="63"/>
      <c r="B317" s="64"/>
      <c r="C317" s="64"/>
      <c r="D317" s="64"/>
      <c r="E317" s="64"/>
      <c r="F317" s="64"/>
      <c r="G317" s="64"/>
      <c r="H317" s="65"/>
      <c r="I317" s="66"/>
      <c r="J317" s="67"/>
      <c r="K317" s="44"/>
      <c r="L317" s="44"/>
      <c r="M317" s="44"/>
      <c r="N317" s="44"/>
    </row>
    <row r="318" spans="1:14" ht="18.75" hidden="1" x14ac:dyDescent="0.25">
      <c r="A318" s="63"/>
      <c r="B318" s="64"/>
      <c r="C318" s="64"/>
      <c r="D318" s="64"/>
      <c r="E318" s="64"/>
      <c r="F318" s="64"/>
      <c r="G318" s="64"/>
      <c r="H318" s="65"/>
      <c r="I318" s="65"/>
      <c r="J318" s="67"/>
      <c r="K318" s="44"/>
      <c r="L318" s="44"/>
      <c r="M318" s="44"/>
      <c r="N318" s="44"/>
    </row>
    <row r="319" spans="1:14" ht="18.75" hidden="1" x14ac:dyDescent="0.25">
      <c r="A319" s="63"/>
      <c r="B319" s="64"/>
      <c r="C319" s="64"/>
      <c r="D319" s="64"/>
      <c r="E319" s="64"/>
      <c r="F319" s="64"/>
      <c r="G319" s="64"/>
      <c r="H319" s="65"/>
      <c r="I319" s="66"/>
      <c r="J319" s="67"/>
      <c r="K319" s="44"/>
      <c r="L319" s="44"/>
      <c r="M319" s="44"/>
      <c r="N319" s="44"/>
    </row>
    <row r="320" spans="1:14" ht="18.75" hidden="1" x14ac:dyDescent="0.25">
      <c r="A320" s="63"/>
      <c r="B320" s="64"/>
      <c r="C320" s="64"/>
      <c r="D320" s="64"/>
      <c r="E320" s="71"/>
      <c r="F320" s="58"/>
      <c r="G320" s="58"/>
      <c r="H320" s="65"/>
      <c r="I320" s="66"/>
      <c r="J320" s="67"/>
      <c r="K320" s="44"/>
      <c r="L320" s="44"/>
      <c r="M320" s="44"/>
      <c r="N320" s="44"/>
    </row>
    <row r="321" spans="1:14" ht="18.75" hidden="1" x14ac:dyDescent="0.25">
      <c r="A321" s="63"/>
      <c r="B321" s="64"/>
      <c r="C321" s="64"/>
      <c r="D321" s="64"/>
      <c r="E321" s="64"/>
      <c r="F321" s="64"/>
      <c r="G321" s="64"/>
      <c r="H321" s="65"/>
      <c r="I321" s="66"/>
      <c r="J321" s="67"/>
      <c r="K321" s="44"/>
      <c r="L321" s="44"/>
      <c r="M321" s="44"/>
      <c r="N321" s="44"/>
    </row>
    <row r="322" spans="1:14" ht="18.75" hidden="1" x14ac:dyDescent="0.25">
      <c r="A322" s="63"/>
      <c r="B322" s="64"/>
      <c r="C322" s="64"/>
      <c r="D322" s="64"/>
      <c r="E322" s="64"/>
      <c r="F322" s="64"/>
      <c r="G322" s="64"/>
      <c r="H322" s="65"/>
      <c r="I322" s="66"/>
      <c r="J322" s="67"/>
      <c r="K322" s="44"/>
      <c r="L322" s="44"/>
      <c r="M322" s="44"/>
      <c r="N322" s="44"/>
    </row>
    <row r="323" spans="1:14" ht="18.75" hidden="1" x14ac:dyDescent="0.25">
      <c r="A323" s="63"/>
      <c r="B323" s="64"/>
      <c r="C323" s="64"/>
      <c r="D323" s="64"/>
      <c r="E323" s="64"/>
      <c r="F323" s="64"/>
      <c r="G323" s="64"/>
      <c r="H323" s="65"/>
      <c r="I323" s="66"/>
      <c r="J323" s="67"/>
      <c r="K323" s="44"/>
      <c r="L323" s="44"/>
      <c r="M323" s="44"/>
      <c r="N323" s="44"/>
    </row>
    <row r="324" spans="1:14" ht="18.75" hidden="1" x14ac:dyDescent="0.25">
      <c r="A324" s="63"/>
      <c r="B324" s="64"/>
      <c r="C324" s="64"/>
      <c r="D324" s="64"/>
      <c r="E324" s="64"/>
      <c r="F324" s="64"/>
      <c r="G324" s="64"/>
      <c r="H324" s="65"/>
      <c r="I324" s="66"/>
      <c r="J324" s="67"/>
      <c r="K324" s="44"/>
      <c r="L324" s="44"/>
      <c r="M324" s="44"/>
      <c r="N324" s="44"/>
    </row>
    <row r="325" spans="1:14" ht="18.75" hidden="1" x14ac:dyDescent="0.25">
      <c r="A325" s="51"/>
      <c r="B325" s="52"/>
      <c r="C325" s="73"/>
      <c r="D325" s="73"/>
      <c r="E325" s="73"/>
      <c r="F325" s="73"/>
      <c r="G325" s="74"/>
      <c r="H325" s="59"/>
      <c r="I325" s="60"/>
      <c r="J325" s="61"/>
      <c r="K325" s="44"/>
      <c r="L325" s="44"/>
      <c r="M325" s="44"/>
      <c r="N325" s="44"/>
    </row>
    <row r="326" spans="1:14" ht="18.75" hidden="1" x14ac:dyDescent="0.25">
      <c r="A326" s="63"/>
      <c r="B326" s="64"/>
      <c r="C326" s="64"/>
      <c r="D326" s="64"/>
      <c r="E326" s="64"/>
      <c r="F326" s="58"/>
      <c r="G326" s="75"/>
      <c r="H326" s="65"/>
      <c r="I326" s="65"/>
      <c r="J326" s="67"/>
      <c r="K326" s="44"/>
      <c r="L326" s="44"/>
      <c r="M326" s="44"/>
      <c r="N326" s="44"/>
    </row>
    <row r="327" spans="1:14" ht="18.75" hidden="1" x14ac:dyDescent="0.25">
      <c r="A327" s="63"/>
      <c r="B327" s="64"/>
      <c r="C327" s="64"/>
      <c r="D327" s="64"/>
      <c r="E327" s="64"/>
      <c r="F327" s="64"/>
      <c r="G327" s="72"/>
      <c r="H327" s="65"/>
      <c r="I327" s="66"/>
      <c r="J327" s="67"/>
      <c r="K327" s="44"/>
      <c r="L327" s="57"/>
      <c r="M327" s="57"/>
      <c r="N327" s="44"/>
    </row>
    <row r="328" spans="1:14" ht="18.75" hidden="1" x14ac:dyDescent="0.25">
      <c r="A328" s="63"/>
      <c r="B328" s="64"/>
      <c r="C328" s="64"/>
      <c r="D328" s="64"/>
      <c r="E328" s="64"/>
      <c r="F328" s="64"/>
      <c r="G328" s="64"/>
      <c r="H328" s="65"/>
      <c r="I328" s="66"/>
      <c r="J328" s="67"/>
      <c r="K328" s="44"/>
      <c r="L328" s="44"/>
      <c r="M328" s="57"/>
      <c r="N328" s="44"/>
    </row>
    <row r="329" spans="1:14" ht="18.75" hidden="1" x14ac:dyDescent="0.25">
      <c r="A329" s="63"/>
      <c r="B329" s="64"/>
      <c r="C329" s="64"/>
      <c r="D329" s="64"/>
      <c r="E329" s="64"/>
      <c r="F329" s="64"/>
      <c r="G329" s="64"/>
      <c r="H329" s="65"/>
      <c r="I329" s="66"/>
      <c r="J329" s="67"/>
      <c r="K329" s="44"/>
      <c r="L329" s="44"/>
      <c r="M329" s="44"/>
      <c r="N329" s="44"/>
    </row>
    <row r="330" spans="1:14" ht="18.75" hidden="1" x14ac:dyDescent="0.25">
      <c r="A330" s="51"/>
      <c r="B330" s="52"/>
      <c r="C330" s="52"/>
      <c r="D330" s="52"/>
      <c r="E330" s="52"/>
      <c r="F330" s="52"/>
      <c r="G330" s="52"/>
      <c r="H330" s="59"/>
      <c r="I330" s="59"/>
      <c r="J330" s="67"/>
      <c r="K330" s="44"/>
      <c r="L330" s="44"/>
      <c r="M330" s="44"/>
      <c r="N330" s="44"/>
    </row>
    <row r="331" spans="1:14" ht="18.75" hidden="1" x14ac:dyDescent="0.25">
      <c r="A331" s="63"/>
      <c r="B331" s="64"/>
      <c r="C331" s="64"/>
      <c r="D331" s="64"/>
      <c r="E331" s="64"/>
      <c r="F331" s="64"/>
      <c r="G331" s="64"/>
      <c r="H331" s="65"/>
      <c r="I331" s="65"/>
      <c r="J331" s="67"/>
      <c r="K331" s="44"/>
      <c r="L331" s="44"/>
      <c r="M331" s="44"/>
      <c r="N331" s="44"/>
    </row>
    <row r="332" spans="1:14" ht="18.75" hidden="1" x14ac:dyDescent="0.25">
      <c r="A332" s="63"/>
      <c r="B332" s="64"/>
      <c r="C332" s="64"/>
      <c r="D332" s="64"/>
      <c r="E332" s="64"/>
      <c r="F332" s="64"/>
      <c r="G332" s="64"/>
      <c r="H332" s="65"/>
      <c r="I332" s="66"/>
      <c r="J332" s="67"/>
      <c r="K332" s="44"/>
      <c r="L332" s="44"/>
      <c r="M332" s="44"/>
      <c r="N332" s="44"/>
    </row>
    <row r="333" spans="1:14" ht="18.75" hidden="1" x14ac:dyDescent="0.25">
      <c r="A333" s="63"/>
      <c r="B333" s="64"/>
      <c r="C333" s="64"/>
      <c r="D333" s="64"/>
      <c r="E333" s="64"/>
      <c r="F333" s="64"/>
      <c r="G333" s="64"/>
      <c r="H333" s="65"/>
      <c r="I333" s="66"/>
      <c r="J333" s="67"/>
      <c r="K333" s="44"/>
      <c r="L333" s="44"/>
      <c r="M333" s="44"/>
      <c r="N333" s="44"/>
    </row>
    <row r="334" spans="1:14" ht="18.75" hidden="1" x14ac:dyDescent="0.25">
      <c r="A334" s="63"/>
      <c r="B334" s="64"/>
      <c r="C334" s="64"/>
      <c r="D334" s="64"/>
      <c r="E334" s="64"/>
      <c r="F334" s="64"/>
      <c r="G334" s="64"/>
      <c r="H334" s="65"/>
      <c r="I334" s="66"/>
      <c r="J334" s="67"/>
      <c r="K334" s="44"/>
      <c r="L334" s="44"/>
      <c r="M334" s="44"/>
      <c r="N334" s="44"/>
    </row>
    <row r="335" spans="1:14" ht="18.75" x14ac:dyDescent="0.25">
      <c r="A335" s="63"/>
      <c r="B335" s="64"/>
      <c r="C335" s="64"/>
      <c r="D335" s="64"/>
      <c r="E335" s="64"/>
      <c r="F335" s="64"/>
      <c r="G335" s="64"/>
      <c r="H335" s="65"/>
      <c r="I335" s="66"/>
      <c r="J335" s="67"/>
      <c r="K335" s="44"/>
      <c r="L335" s="44"/>
      <c r="M335" s="44"/>
      <c r="N335" s="44"/>
    </row>
    <row r="336" spans="1:14" ht="31.5" x14ac:dyDescent="0.25">
      <c r="A336" s="217" t="s">
        <v>1264</v>
      </c>
      <c r="B336" s="218" t="s">
        <v>61</v>
      </c>
      <c r="C336" s="239" t="s">
        <v>3</v>
      </c>
      <c r="D336" s="239" t="s">
        <v>3</v>
      </c>
      <c r="E336" s="239" t="s">
        <v>3</v>
      </c>
      <c r="F336" s="239" t="s">
        <v>3</v>
      </c>
      <c r="G336" s="239" t="s">
        <v>3</v>
      </c>
      <c r="H336" s="220">
        <v>141407766.88</v>
      </c>
      <c r="I336" s="245">
        <f>I337+I342+I347+I357+I362+I370+I375+I380+I385+I392+I397+I406+I413+I420+I432</f>
        <v>137029864.09999996</v>
      </c>
      <c r="J336" s="241">
        <f t="shared" ref="J336:J382" si="13">I336/H336*100</f>
        <v>96.904057763874334</v>
      </c>
      <c r="K336" s="57"/>
      <c r="L336" s="62"/>
      <c r="M336" s="62"/>
      <c r="N336" s="62"/>
    </row>
    <row r="337" spans="1:14" ht="21.75" customHeight="1" x14ac:dyDescent="0.25">
      <c r="A337" s="217" t="s">
        <v>192</v>
      </c>
      <c r="B337" s="218" t="s">
        <v>61</v>
      </c>
      <c r="C337" s="218" t="s">
        <v>17</v>
      </c>
      <c r="D337" s="218" t="s">
        <v>15</v>
      </c>
      <c r="E337" s="239" t="s">
        <v>3</v>
      </c>
      <c r="F337" s="239" t="s">
        <v>3</v>
      </c>
      <c r="G337" s="239" t="s">
        <v>3</v>
      </c>
      <c r="H337" s="220">
        <v>20000</v>
      </c>
      <c r="I337" s="245">
        <f t="shared" ref="I337" si="14">I338</f>
        <v>20000</v>
      </c>
      <c r="J337" s="243">
        <f t="shared" si="13"/>
        <v>100</v>
      </c>
      <c r="K337" s="44"/>
      <c r="L337" s="44"/>
      <c r="M337" s="57"/>
      <c r="N337" s="57"/>
    </row>
    <row r="338" spans="1:14" ht="31.5" x14ac:dyDescent="0.25">
      <c r="A338" s="217" t="s">
        <v>140</v>
      </c>
      <c r="B338" s="218" t="s">
        <v>61</v>
      </c>
      <c r="C338" s="218" t="s">
        <v>17</v>
      </c>
      <c r="D338" s="218" t="s">
        <v>15</v>
      </c>
      <c r="E338" s="218" t="s">
        <v>141</v>
      </c>
      <c r="F338" s="221" t="s">
        <v>3</v>
      </c>
      <c r="G338" s="221" t="s">
        <v>3</v>
      </c>
      <c r="H338" s="220">
        <v>20000</v>
      </c>
      <c r="I338" s="242">
        <v>20000</v>
      </c>
      <c r="J338" s="243">
        <f t="shared" si="13"/>
        <v>100</v>
      </c>
      <c r="K338" s="44"/>
      <c r="L338" s="44"/>
      <c r="M338" s="44"/>
      <c r="N338" s="44"/>
    </row>
    <row r="339" spans="1:14" ht="18.75" customHeight="1" x14ac:dyDescent="0.25">
      <c r="A339" s="222" t="s">
        <v>192</v>
      </c>
      <c r="B339" s="223" t="s">
        <v>61</v>
      </c>
      <c r="C339" s="223" t="s">
        <v>17</v>
      </c>
      <c r="D339" s="223" t="s">
        <v>15</v>
      </c>
      <c r="E339" s="223" t="s">
        <v>141</v>
      </c>
      <c r="F339" s="223" t="s">
        <v>193</v>
      </c>
      <c r="G339" s="224" t="s">
        <v>3</v>
      </c>
      <c r="H339" s="225">
        <v>20000</v>
      </c>
      <c r="I339" s="244">
        <v>20000</v>
      </c>
      <c r="J339" s="243">
        <f t="shared" si="13"/>
        <v>100</v>
      </c>
      <c r="K339" s="44"/>
      <c r="L339" s="44"/>
      <c r="M339" s="44"/>
      <c r="N339" s="44"/>
    </row>
    <row r="340" spans="1:14" ht="31.5" x14ac:dyDescent="0.25">
      <c r="A340" s="222" t="s">
        <v>28</v>
      </c>
      <c r="B340" s="223" t="s">
        <v>61</v>
      </c>
      <c r="C340" s="223" t="s">
        <v>17</v>
      </c>
      <c r="D340" s="223" t="s">
        <v>15</v>
      </c>
      <c r="E340" s="223" t="s">
        <v>141</v>
      </c>
      <c r="F340" s="223" t="s">
        <v>193</v>
      </c>
      <c r="G340" s="223" t="s">
        <v>29</v>
      </c>
      <c r="H340" s="225">
        <v>20000</v>
      </c>
      <c r="I340" s="244">
        <v>20000</v>
      </c>
      <c r="J340" s="243">
        <f t="shared" si="13"/>
        <v>100</v>
      </c>
      <c r="K340" s="44"/>
      <c r="L340" s="44"/>
      <c r="M340" s="44"/>
      <c r="N340" s="44"/>
    </row>
    <row r="341" spans="1:14" ht="31.5" x14ac:dyDescent="0.25">
      <c r="A341" s="222" t="s">
        <v>30</v>
      </c>
      <c r="B341" s="223" t="s">
        <v>61</v>
      </c>
      <c r="C341" s="223" t="s">
        <v>17</v>
      </c>
      <c r="D341" s="223" t="s">
        <v>15</v>
      </c>
      <c r="E341" s="223" t="s">
        <v>141</v>
      </c>
      <c r="F341" s="223" t="s">
        <v>193</v>
      </c>
      <c r="G341" s="223" t="s">
        <v>31</v>
      </c>
      <c r="H341" s="225">
        <v>20000</v>
      </c>
      <c r="I341" s="244">
        <v>20000</v>
      </c>
      <c r="J341" s="243">
        <f t="shared" si="13"/>
        <v>100</v>
      </c>
      <c r="K341" s="44"/>
      <c r="L341" s="44"/>
      <c r="M341" s="44"/>
      <c r="N341" s="44"/>
    </row>
    <row r="342" spans="1:14" ht="31.5" x14ac:dyDescent="0.25">
      <c r="A342" s="217" t="s">
        <v>194</v>
      </c>
      <c r="B342" s="218" t="s">
        <v>61</v>
      </c>
      <c r="C342" s="218" t="s">
        <v>17</v>
      </c>
      <c r="D342" s="218" t="s">
        <v>45</v>
      </c>
      <c r="E342" s="239" t="s">
        <v>3</v>
      </c>
      <c r="F342" s="239" t="s">
        <v>3</v>
      </c>
      <c r="G342" s="239" t="s">
        <v>3</v>
      </c>
      <c r="H342" s="220">
        <v>45005190.399999999</v>
      </c>
      <c r="I342" s="245">
        <f t="shared" ref="I342" si="15">I343</f>
        <v>43813386.090000004</v>
      </c>
      <c r="J342" s="241">
        <f t="shared" si="13"/>
        <v>97.351851421119648</v>
      </c>
      <c r="K342" s="44"/>
      <c r="L342" s="44"/>
      <c r="M342" s="44"/>
      <c r="N342" s="44"/>
    </row>
    <row r="343" spans="1:14" ht="31.5" x14ac:dyDescent="0.25">
      <c r="A343" s="217" t="s">
        <v>140</v>
      </c>
      <c r="B343" s="218" t="s">
        <v>61</v>
      </c>
      <c r="C343" s="218" t="s">
        <v>17</v>
      </c>
      <c r="D343" s="218" t="s">
        <v>45</v>
      </c>
      <c r="E343" s="218" t="s">
        <v>141</v>
      </c>
      <c r="F343" s="221" t="s">
        <v>3</v>
      </c>
      <c r="G343" s="221" t="s">
        <v>3</v>
      </c>
      <c r="H343" s="220">
        <v>45005190.399999999</v>
      </c>
      <c r="I343" s="242">
        <f>I344</f>
        <v>43813386.090000004</v>
      </c>
      <c r="J343" s="243">
        <f t="shared" si="13"/>
        <v>97.351851421119648</v>
      </c>
      <c r="K343" s="44"/>
      <c r="L343" s="44"/>
      <c r="M343" s="44"/>
      <c r="N343" s="44"/>
    </row>
    <row r="344" spans="1:14" ht="15.75" x14ac:dyDescent="0.25">
      <c r="A344" s="222" t="s">
        <v>144</v>
      </c>
      <c r="B344" s="223" t="s">
        <v>61</v>
      </c>
      <c r="C344" s="223" t="s">
        <v>17</v>
      </c>
      <c r="D344" s="223" t="s">
        <v>45</v>
      </c>
      <c r="E344" s="223" t="s">
        <v>141</v>
      </c>
      <c r="F344" s="223" t="s">
        <v>145</v>
      </c>
      <c r="G344" s="224" t="s">
        <v>3</v>
      </c>
      <c r="H344" s="225">
        <v>45005190.399999999</v>
      </c>
      <c r="I344" s="244">
        <v>43813386.090000004</v>
      </c>
      <c r="J344" s="243">
        <f t="shared" si="13"/>
        <v>97.351851421119648</v>
      </c>
      <c r="K344" s="44"/>
      <c r="L344" s="44"/>
      <c r="M344" s="44"/>
      <c r="N344" s="44"/>
    </row>
    <row r="345" spans="1:14" ht="31.5" x14ac:dyDescent="0.25">
      <c r="A345" s="222" t="s">
        <v>56</v>
      </c>
      <c r="B345" s="223" t="s">
        <v>61</v>
      </c>
      <c r="C345" s="223" t="s">
        <v>17</v>
      </c>
      <c r="D345" s="223" t="s">
        <v>45</v>
      </c>
      <c r="E345" s="223" t="s">
        <v>141</v>
      </c>
      <c r="F345" s="223" t="s">
        <v>145</v>
      </c>
      <c r="G345" s="223" t="s">
        <v>57</v>
      </c>
      <c r="H345" s="225">
        <v>45005190.399999999</v>
      </c>
      <c r="I345" s="244">
        <v>43813386.090000004</v>
      </c>
      <c r="J345" s="243">
        <f t="shared" si="13"/>
        <v>97.351851421119648</v>
      </c>
      <c r="K345" s="44"/>
      <c r="L345" s="44"/>
      <c r="M345" s="44"/>
      <c r="N345" s="44"/>
    </row>
    <row r="346" spans="1:14" ht="15.75" x14ac:dyDescent="0.25">
      <c r="A346" s="222" t="s">
        <v>58</v>
      </c>
      <c r="B346" s="223" t="s">
        <v>61</v>
      </c>
      <c r="C346" s="223" t="s">
        <v>17</v>
      </c>
      <c r="D346" s="223" t="s">
        <v>45</v>
      </c>
      <c r="E346" s="223" t="s">
        <v>141</v>
      </c>
      <c r="F346" s="223" t="s">
        <v>145</v>
      </c>
      <c r="G346" s="223" t="s">
        <v>59</v>
      </c>
      <c r="H346" s="225">
        <v>45005190.399999999</v>
      </c>
      <c r="I346" s="244">
        <v>43813386.090000004</v>
      </c>
      <c r="J346" s="243">
        <f t="shared" si="13"/>
        <v>97.351851421119648</v>
      </c>
      <c r="K346" s="44"/>
      <c r="L346" s="44"/>
      <c r="M346" s="44"/>
      <c r="N346" s="44"/>
    </row>
    <row r="347" spans="1:14" ht="15.75" x14ac:dyDescent="0.25">
      <c r="A347" s="217" t="s">
        <v>158</v>
      </c>
      <c r="B347" s="218" t="s">
        <v>61</v>
      </c>
      <c r="C347" s="218" t="s">
        <v>17</v>
      </c>
      <c r="D347" s="218" t="s">
        <v>53</v>
      </c>
      <c r="E347" s="239" t="s">
        <v>3</v>
      </c>
      <c r="F347" s="239" t="s">
        <v>3</v>
      </c>
      <c r="G347" s="239" t="s">
        <v>3</v>
      </c>
      <c r="H347" s="220">
        <v>239150</v>
      </c>
      <c r="I347" s="245">
        <f>I348</f>
        <v>239116.97999999998</v>
      </c>
      <c r="J347" s="241">
        <f t="shared" si="13"/>
        <v>99.986192766046415</v>
      </c>
      <c r="K347" s="44"/>
      <c r="L347" s="44"/>
      <c r="M347" s="44"/>
      <c r="N347" s="44"/>
    </row>
    <row r="348" spans="1:14" ht="31.5" x14ac:dyDescent="0.25">
      <c r="A348" s="217" t="s">
        <v>140</v>
      </c>
      <c r="B348" s="218" t="s">
        <v>61</v>
      </c>
      <c r="C348" s="218" t="s">
        <v>17</v>
      </c>
      <c r="D348" s="218" t="s">
        <v>53</v>
      </c>
      <c r="E348" s="218" t="s">
        <v>141</v>
      </c>
      <c r="F348" s="221" t="s">
        <v>3</v>
      </c>
      <c r="G348" s="221" t="s">
        <v>3</v>
      </c>
      <c r="H348" s="220">
        <v>239150</v>
      </c>
      <c r="I348" s="240">
        <f>I349+I352</f>
        <v>239116.97999999998</v>
      </c>
      <c r="J348" s="241">
        <f t="shared" si="13"/>
        <v>99.986192766046415</v>
      </c>
      <c r="K348" s="44"/>
      <c r="L348" s="44"/>
      <c r="M348" s="44"/>
      <c r="N348" s="44"/>
    </row>
    <row r="349" spans="1:14" ht="15.75" x14ac:dyDescent="0.25">
      <c r="A349" s="222" t="s">
        <v>158</v>
      </c>
      <c r="B349" s="223" t="s">
        <v>61</v>
      </c>
      <c r="C349" s="223" t="s">
        <v>17</v>
      </c>
      <c r="D349" s="223" t="s">
        <v>53</v>
      </c>
      <c r="E349" s="223" t="s">
        <v>141</v>
      </c>
      <c r="F349" s="223" t="s">
        <v>159</v>
      </c>
      <c r="G349" s="224" t="s">
        <v>3</v>
      </c>
      <c r="H349" s="225">
        <v>119650</v>
      </c>
      <c r="I349" s="244">
        <v>119616.98</v>
      </c>
      <c r="J349" s="243">
        <f t="shared" si="13"/>
        <v>99.972402841621388</v>
      </c>
      <c r="K349" s="44"/>
      <c r="L349" s="44"/>
      <c r="M349" s="44"/>
      <c r="N349" s="44"/>
    </row>
    <row r="350" spans="1:14" ht="31.5" x14ac:dyDescent="0.25">
      <c r="A350" s="222" t="s">
        <v>28</v>
      </c>
      <c r="B350" s="223" t="s">
        <v>61</v>
      </c>
      <c r="C350" s="223" t="s">
        <v>17</v>
      </c>
      <c r="D350" s="223" t="s">
        <v>53</v>
      </c>
      <c r="E350" s="223" t="s">
        <v>141</v>
      </c>
      <c r="F350" s="223" t="s">
        <v>159</v>
      </c>
      <c r="G350" s="223" t="s">
        <v>29</v>
      </c>
      <c r="H350" s="225">
        <v>119650</v>
      </c>
      <c r="I350" s="244">
        <v>119616.98</v>
      </c>
      <c r="J350" s="243">
        <f t="shared" si="13"/>
        <v>99.972402841621388</v>
      </c>
      <c r="K350" s="44"/>
      <c r="L350" s="44"/>
      <c r="M350" s="44"/>
      <c r="N350" s="44"/>
    </row>
    <row r="351" spans="1:14" ht="31.5" x14ac:dyDescent="0.25">
      <c r="A351" s="222" t="s">
        <v>30</v>
      </c>
      <c r="B351" s="223" t="s">
        <v>61</v>
      </c>
      <c r="C351" s="223" t="s">
        <v>17</v>
      </c>
      <c r="D351" s="223" t="s">
        <v>53</v>
      </c>
      <c r="E351" s="223" t="s">
        <v>141</v>
      </c>
      <c r="F351" s="223" t="s">
        <v>159</v>
      </c>
      <c r="G351" s="223" t="s">
        <v>31</v>
      </c>
      <c r="H351" s="225">
        <v>119650</v>
      </c>
      <c r="I351" s="244">
        <v>119616.98</v>
      </c>
      <c r="J351" s="243">
        <f t="shared" si="13"/>
        <v>99.972402841621388</v>
      </c>
      <c r="K351" s="44"/>
      <c r="L351" s="44"/>
      <c r="M351" s="44"/>
      <c r="N351" s="44"/>
    </row>
    <row r="352" spans="1:14" ht="15.75" x14ac:dyDescent="0.25">
      <c r="A352" s="222" t="s">
        <v>162</v>
      </c>
      <c r="B352" s="223" t="s">
        <v>61</v>
      </c>
      <c r="C352" s="223" t="s">
        <v>17</v>
      </c>
      <c r="D352" s="223" t="s">
        <v>53</v>
      </c>
      <c r="E352" s="223" t="s">
        <v>141</v>
      </c>
      <c r="F352" s="223" t="s">
        <v>163</v>
      </c>
      <c r="G352" s="224" t="s">
        <v>3</v>
      </c>
      <c r="H352" s="225">
        <v>119500</v>
      </c>
      <c r="I352" s="244">
        <v>119500</v>
      </c>
      <c r="J352" s="243">
        <f t="shared" si="13"/>
        <v>100</v>
      </c>
      <c r="K352" s="44"/>
      <c r="L352" s="44"/>
      <c r="M352" s="44"/>
      <c r="N352" s="44"/>
    </row>
    <row r="353" spans="1:14" ht="15.75" x14ac:dyDescent="0.25">
      <c r="A353" s="222" t="s">
        <v>68</v>
      </c>
      <c r="B353" s="223" t="s">
        <v>61</v>
      </c>
      <c r="C353" s="223" t="s">
        <v>17</v>
      </c>
      <c r="D353" s="223" t="s">
        <v>53</v>
      </c>
      <c r="E353" s="223" t="s">
        <v>141</v>
      </c>
      <c r="F353" s="223" t="s">
        <v>163</v>
      </c>
      <c r="G353" s="223" t="s">
        <v>69</v>
      </c>
      <c r="H353" s="225">
        <v>94500</v>
      </c>
      <c r="I353" s="244">
        <v>94500</v>
      </c>
      <c r="J353" s="243">
        <f t="shared" si="13"/>
        <v>100</v>
      </c>
      <c r="K353" s="44"/>
      <c r="L353" s="44"/>
      <c r="M353" s="44"/>
      <c r="N353" s="44"/>
    </row>
    <row r="354" spans="1:14" ht="15.75" x14ac:dyDescent="0.25">
      <c r="A354" s="222" t="s">
        <v>162</v>
      </c>
      <c r="B354" s="223" t="s">
        <v>61</v>
      </c>
      <c r="C354" s="223" t="s">
        <v>17</v>
      </c>
      <c r="D354" s="223" t="s">
        <v>53</v>
      </c>
      <c r="E354" s="223" t="s">
        <v>141</v>
      </c>
      <c r="F354" s="223" t="s">
        <v>163</v>
      </c>
      <c r="G354" s="223" t="s">
        <v>164</v>
      </c>
      <c r="H354" s="225">
        <v>94500</v>
      </c>
      <c r="I354" s="244">
        <v>94500</v>
      </c>
      <c r="J354" s="243">
        <f t="shared" si="13"/>
        <v>100</v>
      </c>
      <c r="K354" s="44"/>
      <c r="L354" s="44"/>
      <c r="M354" s="44"/>
      <c r="N354" s="44"/>
    </row>
    <row r="355" spans="1:14" ht="31.5" x14ac:dyDescent="0.25">
      <c r="A355" s="222" t="s">
        <v>56</v>
      </c>
      <c r="B355" s="223" t="s">
        <v>61</v>
      </c>
      <c r="C355" s="223" t="s">
        <v>17</v>
      </c>
      <c r="D355" s="223" t="s">
        <v>53</v>
      </c>
      <c r="E355" s="223" t="s">
        <v>141</v>
      </c>
      <c r="F355" s="223" t="s">
        <v>163</v>
      </c>
      <c r="G355" s="223" t="s">
        <v>57</v>
      </c>
      <c r="H355" s="225">
        <v>25000</v>
      </c>
      <c r="I355" s="244">
        <v>25000</v>
      </c>
      <c r="J355" s="243">
        <f t="shared" si="13"/>
        <v>100</v>
      </c>
      <c r="K355" s="44"/>
      <c r="L355" s="44"/>
      <c r="M355" s="44"/>
      <c r="N355" s="44"/>
    </row>
    <row r="356" spans="1:14" ht="15.75" x14ac:dyDescent="0.25">
      <c r="A356" s="222" t="s">
        <v>58</v>
      </c>
      <c r="B356" s="223" t="s">
        <v>61</v>
      </c>
      <c r="C356" s="223" t="s">
        <v>17</v>
      </c>
      <c r="D356" s="223" t="s">
        <v>53</v>
      </c>
      <c r="E356" s="223" t="s">
        <v>141</v>
      </c>
      <c r="F356" s="223" t="s">
        <v>163</v>
      </c>
      <c r="G356" s="223" t="s">
        <v>59</v>
      </c>
      <c r="H356" s="225">
        <v>25000</v>
      </c>
      <c r="I356" s="244">
        <v>25000</v>
      </c>
      <c r="J356" s="243">
        <f t="shared" si="13"/>
        <v>100</v>
      </c>
      <c r="K356" s="44"/>
      <c r="L356" s="44"/>
      <c r="M356" s="44"/>
      <c r="N356" s="44"/>
    </row>
    <row r="357" spans="1:14" ht="63" x14ac:dyDescent="0.25">
      <c r="A357" s="217" t="s">
        <v>196</v>
      </c>
      <c r="B357" s="218" t="s">
        <v>61</v>
      </c>
      <c r="C357" s="218" t="s">
        <v>17</v>
      </c>
      <c r="D357" s="218" t="s">
        <v>61</v>
      </c>
      <c r="E357" s="239" t="s">
        <v>3</v>
      </c>
      <c r="F357" s="239" t="s">
        <v>3</v>
      </c>
      <c r="G357" s="239" t="s">
        <v>3</v>
      </c>
      <c r="H357" s="220">
        <v>271800</v>
      </c>
      <c r="I357" s="245">
        <v>271800</v>
      </c>
      <c r="J357" s="241">
        <f t="shared" si="13"/>
        <v>100</v>
      </c>
      <c r="K357" s="44"/>
      <c r="L357" s="44"/>
      <c r="M357" s="44"/>
      <c r="N357" s="44"/>
    </row>
    <row r="358" spans="1:14" ht="31.5" x14ac:dyDescent="0.25">
      <c r="A358" s="217" t="s">
        <v>140</v>
      </c>
      <c r="B358" s="218" t="s">
        <v>61</v>
      </c>
      <c r="C358" s="218" t="s">
        <v>17</v>
      </c>
      <c r="D358" s="218" t="s">
        <v>61</v>
      </c>
      <c r="E358" s="218" t="s">
        <v>141</v>
      </c>
      <c r="F358" s="221" t="s">
        <v>3</v>
      </c>
      <c r="G358" s="221" t="s">
        <v>3</v>
      </c>
      <c r="H358" s="220">
        <v>271800</v>
      </c>
      <c r="I358" s="245">
        <v>271800</v>
      </c>
      <c r="J358" s="241">
        <f t="shared" si="13"/>
        <v>100</v>
      </c>
      <c r="K358" s="44"/>
      <c r="L358" s="44"/>
      <c r="M358" s="44"/>
      <c r="N358" s="44"/>
    </row>
    <row r="359" spans="1:14" ht="94.5" x14ac:dyDescent="0.25">
      <c r="A359" s="222" t="s">
        <v>178</v>
      </c>
      <c r="B359" s="223" t="s">
        <v>61</v>
      </c>
      <c r="C359" s="223" t="s">
        <v>17</v>
      </c>
      <c r="D359" s="223" t="s">
        <v>61</v>
      </c>
      <c r="E359" s="223" t="s">
        <v>141</v>
      </c>
      <c r="F359" s="223" t="s">
        <v>179</v>
      </c>
      <c r="G359" s="224" t="s">
        <v>3</v>
      </c>
      <c r="H359" s="225">
        <v>271800</v>
      </c>
      <c r="I359" s="244">
        <v>271800</v>
      </c>
      <c r="J359" s="243">
        <f t="shared" si="13"/>
        <v>100</v>
      </c>
      <c r="K359" s="44"/>
      <c r="L359" s="44"/>
      <c r="M359" s="44"/>
      <c r="N359" s="44"/>
    </row>
    <row r="360" spans="1:14" ht="23.25" customHeight="1" x14ac:dyDescent="0.25">
      <c r="A360" s="222" t="s">
        <v>68</v>
      </c>
      <c r="B360" s="223" t="s">
        <v>61</v>
      </c>
      <c r="C360" s="223" t="s">
        <v>17</v>
      </c>
      <c r="D360" s="223" t="s">
        <v>61</v>
      </c>
      <c r="E360" s="223" t="s">
        <v>141</v>
      </c>
      <c r="F360" s="223" t="s">
        <v>179</v>
      </c>
      <c r="G360" s="223" t="s">
        <v>69</v>
      </c>
      <c r="H360" s="225">
        <v>271800</v>
      </c>
      <c r="I360" s="244">
        <v>271800</v>
      </c>
      <c r="J360" s="243">
        <f t="shared" si="13"/>
        <v>100</v>
      </c>
      <c r="K360" s="44"/>
      <c r="L360" s="44"/>
      <c r="M360" s="44"/>
      <c r="N360" s="44"/>
    </row>
    <row r="361" spans="1:14" ht="30.75" customHeight="1" x14ac:dyDescent="0.25">
      <c r="A361" s="222" t="s">
        <v>67</v>
      </c>
      <c r="B361" s="223" t="s">
        <v>61</v>
      </c>
      <c r="C361" s="223" t="s">
        <v>17</v>
      </c>
      <c r="D361" s="223" t="s">
        <v>61</v>
      </c>
      <c r="E361" s="223" t="s">
        <v>141</v>
      </c>
      <c r="F361" s="223" t="s">
        <v>179</v>
      </c>
      <c r="G361" s="223" t="s">
        <v>70</v>
      </c>
      <c r="H361" s="225">
        <v>271800</v>
      </c>
      <c r="I361" s="244">
        <v>271800</v>
      </c>
      <c r="J361" s="243">
        <f t="shared" si="13"/>
        <v>100</v>
      </c>
      <c r="K361" s="44"/>
      <c r="L361" s="44"/>
      <c r="M361" s="44"/>
      <c r="N361" s="44"/>
    </row>
    <row r="362" spans="1:14" ht="29.25" customHeight="1" x14ac:dyDescent="0.25">
      <c r="A362" s="217" t="s">
        <v>197</v>
      </c>
      <c r="B362" s="218" t="s">
        <v>61</v>
      </c>
      <c r="C362" s="218" t="s">
        <v>17</v>
      </c>
      <c r="D362" s="218" t="s">
        <v>72</v>
      </c>
      <c r="E362" s="239" t="s">
        <v>3</v>
      </c>
      <c r="F362" s="239" t="s">
        <v>3</v>
      </c>
      <c r="G362" s="239" t="s">
        <v>3</v>
      </c>
      <c r="H362" s="220">
        <v>15807641.32</v>
      </c>
      <c r="I362" s="245">
        <f>I363</f>
        <v>15161864.780000001</v>
      </c>
      <c r="J362" s="241">
        <f t="shared" si="13"/>
        <v>95.91478243384131</v>
      </c>
      <c r="K362" s="44"/>
      <c r="L362" s="44"/>
      <c r="M362" s="44"/>
      <c r="N362" s="44"/>
    </row>
    <row r="363" spans="1:14" ht="31.5" x14ac:dyDescent="0.25">
      <c r="A363" s="217" t="s">
        <v>140</v>
      </c>
      <c r="B363" s="218" t="s">
        <v>61</v>
      </c>
      <c r="C363" s="218" t="s">
        <v>17</v>
      </c>
      <c r="D363" s="218" t="s">
        <v>72</v>
      </c>
      <c r="E363" s="218" t="s">
        <v>141</v>
      </c>
      <c r="F363" s="221" t="s">
        <v>3</v>
      </c>
      <c r="G363" s="221" t="s">
        <v>3</v>
      </c>
      <c r="H363" s="220">
        <v>15807641.32</v>
      </c>
      <c r="I363" s="245">
        <f>I364+I367</f>
        <v>15161864.780000001</v>
      </c>
      <c r="J363" s="241">
        <f t="shared" si="13"/>
        <v>95.91478243384131</v>
      </c>
      <c r="K363" s="44"/>
      <c r="L363" s="44"/>
      <c r="M363" s="44"/>
      <c r="N363" s="44"/>
    </row>
    <row r="364" spans="1:14" ht="15.75" x14ac:dyDescent="0.25">
      <c r="A364" s="222" t="s">
        <v>197</v>
      </c>
      <c r="B364" s="223" t="s">
        <v>61</v>
      </c>
      <c r="C364" s="223" t="s">
        <v>17</v>
      </c>
      <c r="D364" s="223" t="s">
        <v>72</v>
      </c>
      <c r="E364" s="223" t="s">
        <v>141</v>
      </c>
      <c r="F364" s="223" t="s">
        <v>198</v>
      </c>
      <c r="G364" s="224" t="s">
        <v>3</v>
      </c>
      <c r="H364" s="225">
        <v>15626560</v>
      </c>
      <c r="I364" s="244">
        <v>14980783.460000001</v>
      </c>
      <c r="J364" s="243">
        <f t="shared" si="13"/>
        <v>95.867442738516999</v>
      </c>
      <c r="K364" s="44"/>
      <c r="L364" s="44"/>
      <c r="M364" s="44"/>
      <c r="N364" s="44"/>
    </row>
    <row r="365" spans="1:14" ht="87" customHeight="1" x14ac:dyDescent="0.25">
      <c r="A365" s="222" t="s">
        <v>56</v>
      </c>
      <c r="B365" s="223" t="s">
        <v>61</v>
      </c>
      <c r="C365" s="223" t="s">
        <v>17</v>
      </c>
      <c r="D365" s="223" t="s">
        <v>72</v>
      </c>
      <c r="E365" s="223" t="s">
        <v>141</v>
      </c>
      <c r="F365" s="223" t="s">
        <v>198</v>
      </c>
      <c r="G365" s="223" t="s">
        <v>57</v>
      </c>
      <c r="H365" s="225">
        <v>15626560</v>
      </c>
      <c r="I365" s="244">
        <v>14980783.460000001</v>
      </c>
      <c r="J365" s="243">
        <f t="shared" si="13"/>
        <v>95.867442738516999</v>
      </c>
      <c r="K365" s="44"/>
      <c r="L365" s="44"/>
      <c r="M365" s="44"/>
      <c r="N365" s="44"/>
    </row>
    <row r="366" spans="1:14" ht="15.75" x14ac:dyDescent="0.25">
      <c r="A366" s="222" t="s">
        <v>58</v>
      </c>
      <c r="B366" s="223" t="s">
        <v>61</v>
      </c>
      <c r="C366" s="223" t="s">
        <v>17</v>
      </c>
      <c r="D366" s="223" t="s">
        <v>72</v>
      </c>
      <c r="E366" s="223" t="s">
        <v>141</v>
      </c>
      <c r="F366" s="223" t="s">
        <v>198</v>
      </c>
      <c r="G366" s="223" t="s">
        <v>59</v>
      </c>
      <c r="H366" s="225">
        <v>15626560</v>
      </c>
      <c r="I366" s="242">
        <v>14980783.460000001</v>
      </c>
      <c r="J366" s="243">
        <f t="shared" si="13"/>
        <v>95.867442738516999</v>
      </c>
      <c r="K366" s="44"/>
      <c r="L366" s="44"/>
      <c r="M366" s="44"/>
      <c r="N366" s="44"/>
    </row>
    <row r="367" spans="1:14" ht="15.75" x14ac:dyDescent="0.25">
      <c r="A367" s="222" t="s">
        <v>1265</v>
      </c>
      <c r="B367" s="223" t="s">
        <v>61</v>
      </c>
      <c r="C367" s="223" t="s">
        <v>17</v>
      </c>
      <c r="D367" s="223" t="s">
        <v>72</v>
      </c>
      <c r="E367" s="223" t="s">
        <v>141</v>
      </c>
      <c r="F367" s="223" t="s">
        <v>936</v>
      </c>
      <c r="G367" s="224" t="s">
        <v>3</v>
      </c>
      <c r="H367" s="225">
        <v>181081.32</v>
      </c>
      <c r="I367" s="244">
        <v>181081.32</v>
      </c>
      <c r="J367" s="243">
        <f t="shared" si="13"/>
        <v>100</v>
      </c>
      <c r="K367" s="44"/>
      <c r="L367" s="44"/>
      <c r="M367" s="44"/>
      <c r="N367" s="44"/>
    </row>
    <row r="368" spans="1:14" ht="31.5" x14ac:dyDescent="0.25">
      <c r="A368" s="222" t="s">
        <v>56</v>
      </c>
      <c r="B368" s="223" t="s">
        <v>61</v>
      </c>
      <c r="C368" s="223" t="s">
        <v>17</v>
      </c>
      <c r="D368" s="223" t="s">
        <v>72</v>
      </c>
      <c r="E368" s="223" t="s">
        <v>141</v>
      </c>
      <c r="F368" s="223" t="s">
        <v>936</v>
      </c>
      <c r="G368" s="223" t="s">
        <v>57</v>
      </c>
      <c r="H368" s="225">
        <v>181081.32</v>
      </c>
      <c r="I368" s="244">
        <v>181081.32</v>
      </c>
      <c r="J368" s="243">
        <f t="shared" si="13"/>
        <v>100</v>
      </c>
      <c r="K368" s="44"/>
      <c r="L368" s="44"/>
      <c r="M368" s="44"/>
      <c r="N368" s="44"/>
    </row>
    <row r="369" spans="1:14" ht="15.75" x14ac:dyDescent="0.25">
      <c r="A369" s="222" t="s">
        <v>58</v>
      </c>
      <c r="B369" s="223" t="s">
        <v>61</v>
      </c>
      <c r="C369" s="223" t="s">
        <v>17</v>
      </c>
      <c r="D369" s="223" t="s">
        <v>72</v>
      </c>
      <c r="E369" s="223" t="s">
        <v>141</v>
      </c>
      <c r="F369" s="223" t="s">
        <v>936</v>
      </c>
      <c r="G369" s="223" t="s">
        <v>59</v>
      </c>
      <c r="H369" s="225">
        <v>181081.32</v>
      </c>
      <c r="I369" s="244">
        <v>181081.32</v>
      </c>
      <c r="J369" s="243">
        <f t="shared" si="13"/>
        <v>100</v>
      </c>
      <c r="K369" s="44"/>
      <c r="L369" s="44"/>
      <c r="M369" s="44"/>
      <c r="N369" s="44"/>
    </row>
    <row r="370" spans="1:14" ht="15.75" x14ac:dyDescent="0.25">
      <c r="A370" s="217" t="s">
        <v>199</v>
      </c>
      <c r="B370" s="218" t="s">
        <v>61</v>
      </c>
      <c r="C370" s="218" t="s">
        <v>17</v>
      </c>
      <c r="D370" s="218" t="s">
        <v>93</v>
      </c>
      <c r="E370" s="239" t="s">
        <v>3</v>
      </c>
      <c r="F370" s="239" t="s">
        <v>3</v>
      </c>
      <c r="G370" s="239" t="s">
        <v>3</v>
      </c>
      <c r="H370" s="220">
        <v>3879643</v>
      </c>
      <c r="I370" s="245">
        <f>I371</f>
        <v>3777368.7</v>
      </c>
      <c r="J370" s="241">
        <f t="shared" si="13"/>
        <v>97.363821877425323</v>
      </c>
      <c r="K370" s="44"/>
      <c r="L370" s="44"/>
      <c r="M370" s="44"/>
      <c r="N370" s="44"/>
    </row>
    <row r="371" spans="1:14" ht="31.5" x14ac:dyDescent="0.25">
      <c r="A371" s="217" t="s">
        <v>140</v>
      </c>
      <c r="B371" s="218" t="s">
        <v>61</v>
      </c>
      <c r="C371" s="218" t="s">
        <v>17</v>
      </c>
      <c r="D371" s="218" t="s">
        <v>93</v>
      </c>
      <c r="E371" s="218" t="s">
        <v>141</v>
      </c>
      <c r="F371" s="221" t="s">
        <v>3</v>
      </c>
      <c r="G371" s="221" t="s">
        <v>3</v>
      </c>
      <c r="H371" s="220">
        <v>3879643</v>
      </c>
      <c r="I371" s="245">
        <f>I372</f>
        <v>3777368.7</v>
      </c>
      <c r="J371" s="241">
        <f t="shared" si="13"/>
        <v>97.363821877425323</v>
      </c>
      <c r="K371" s="44"/>
      <c r="L371" s="44"/>
      <c r="M371" s="44"/>
      <c r="N371" s="44"/>
    </row>
    <row r="372" spans="1:14" ht="15.75" x14ac:dyDescent="0.25">
      <c r="A372" s="222" t="s">
        <v>200</v>
      </c>
      <c r="B372" s="223" t="s">
        <v>61</v>
      </c>
      <c r="C372" s="223" t="s">
        <v>17</v>
      </c>
      <c r="D372" s="223" t="s">
        <v>93</v>
      </c>
      <c r="E372" s="223" t="s">
        <v>141</v>
      </c>
      <c r="F372" s="223" t="s">
        <v>201</v>
      </c>
      <c r="G372" s="224" t="s">
        <v>3</v>
      </c>
      <c r="H372" s="225">
        <v>3879643</v>
      </c>
      <c r="I372" s="244">
        <v>3777368.7</v>
      </c>
      <c r="J372" s="243">
        <f t="shared" si="13"/>
        <v>97.363821877425323</v>
      </c>
      <c r="K372" s="44"/>
      <c r="L372" s="44"/>
      <c r="M372" s="44"/>
      <c r="N372" s="44"/>
    </row>
    <row r="373" spans="1:14" ht="31.5" x14ac:dyDescent="0.25">
      <c r="A373" s="222" t="s">
        <v>56</v>
      </c>
      <c r="B373" s="223" t="s">
        <v>61</v>
      </c>
      <c r="C373" s="223" t="s">
        <v>17</v>
      </c>
      <c r="D373" s="223" t="s">
        <v>93</v>
      </c>
      <c r="E373" s="223" t="s">
        <v>141</v>
      </c>
      <c r="F373" s="223" t="s">
        <v>201</v>
      </c>
      <c r="G373" s="223" t="s">
        <v>57</v>
      </c>
      <c r="H373" s="225">
        <v>3879643</v>
      </c>
      <c r="I373" s="244">
        <v>3777368.7</v>
      </c>
      <c r="J373" s="243">
        <f t="shared" si="13"/>
        <v>97.363821877425323</v>
      </c>
      <c r="K373" s="44"/>
      <c r="L373" s="44"/>
      <c r="M373" s="44"/>
      <c r="N373" s="44"/>
    </row>
    <row r="374" spans="1:14" ht="15.75" x14ac:dyDescent="0.25">
      <c r="A374" s="222" t="s">
        <v>58</v>
      </c>
      <c r="B374" s="223" t="s">
        <v>61</v>
      </c>
      <c r="C374" s="223" t="s">
        <v>17</v>
      </c>
      <c r="D374" s="223" t="s">
        <v>93</v>
      </c>
      <c r="E374" s="223" t="s">
        <v>141</v>
      </c>
      <c r="F374" s="223" t="s">
        <v>201</v>
      </c>
      <c r="G374" s="223" t="s">
        <v>59</v>
      </c>
      <c r="H374" s="225">
        <v>3879643</v>
      </c>
      <c r="I374" s="244">
        <v>3777368.7</v>
      </c>
      <c r="J374" s="243">
        <f t="shared" si="13"/>
        <v>97.363821877425323</v>
      </c>
      <c r="K374" s="44"/>
      <c r="L374" s="44"/>
      <c r="M374" s="44"/>
      <c r="N374" s="44"/>
    </row>
    <row r="375" spans="1:14" ht="15.75" x14ac:dyDescent="0.25">
      <c r="A375" s="217" t="s">
        <v>202</v>
      </c>
      <c r="B375" s="218" t="s">
        <v>61</v>
      </c>
      <c r="C375" s="218" t="s">
        <v>17</v>
      </c>
      <c r="D375" s="218" t="s">
        <v>106</v>
      </c>
      <c r="E375" s="239" t="s">
        <v>3</v>
      </c>
      <c r="F375" s="239" t="s">
        <v>3</v>
      </c>
      <c r="G375" s="239" t="s">
        <v>3</v>
      </c>
      <c r="H375" s="220">
        <v>25526819.170000002</v>
      </c>
      <c r="I375" s="245">
        <f>I376</f>
        <v>24722569.449999999</v>
      </c>
      <c r="J375" s="241">
        <f t="shared" si="13"/>
        <v>96.849393123976895</v>
      </c>
      <c r="K375" s="44"/>
      <c r="L375" s="44"/>
      <c r="M375" s="44"/>
      <c r="N375" s="44"/>
    </row>
    <row r="376" spans="1:14" ht="31.5" x14ac:dyDescent="0.25">
      <c r="A376" s="217" t="s">
        <v>140</v>
      </c>
      <c r="B376" s="218" t="s">
        <v>61</v>
      </c>
      <c r="C376" s="218" t="s">
        <v>17</v>
      </c>
      <c r="D376" s="218" t="s">
        <v>106</v>
      </c>
      <c r="E376" s="218" t="s">
        <v>141</v>
      </c>
      <c r="F376" s="221" t="s">
        <v>3</v>
      </c>
      <c r="G376" s="221" t="s">
        <v>3</v>
      </c>
      <c r="H376" s="220">
        <v>25526819.170000002</v>
      </c>
      <c r="I376" s="245">
        <f>I377</f>
        <v>24722569.449999999</v>
      </c>
      <c r="J376" s="241">
        <f t="shared" si="13"/>
        <v>96.849393123976895</v>
      </c>
      <c r="K376" s="44"/>
      <c r="L376" s="44"/>
      <c r="M376" s="44"/>
      <c r="N376" s="44"/>
    </row>
    <row r="377" spans="1:14" ht="15.75" x14ac:dyDescent="0.25">
      <c r="A377" s="222" t="s">
        <v>203</v>
      </c>
      <c r="B377" s="223" t="s">
        <v>61</v>
      </c>
      <c r="C377" s="223" t="s">
        <v>17</v>
      </c>
      <c r="D377" s="223" t="s">
        <v>106</v>
      </c>
      <c r="E377" s="223" t="s">
        <v>141</v>
      </c>
      <c r="F377" s="223" t="s">
        <v>204</v>
      </c>
      <c r="G377" s="224" t="s">
        <v>3</v>
      </c>
      <c r="H377" s="225">
        <v>25526819.170000002</v>
      </c>
      <c r="I377" s="244">
        <v>24722569.449999999</v>
      </c>
      <c r="J377" s="243">
        <f t="shared" si="13"/>
        <v>96.849393123976895</v>
      </c>
      <c r="K377" s="44"/>
      <c r="L377" s="44"/>
      <c r="M377" s="44"/>
      <c r="N377" s="44"/>
    </row>
    <row r="378" spans="1:14" ht="31.5" x14ac:dyDescent="0.25">
      <c r="A378" s="222" t="s">
        <v>56</v>
      </c>
      <c r="B378" s="223" t="s">
        <v>61</v>
      </c>
      <c r="C378" s="223" t="s">
        <v>17</v>
      </c>
      <c r="D378" s="223" t="s">
        <v>106</v>
      </c>
      <c r="E378" s="223" t="s">
        <v>141</v>
      </c>
      <c r="F378" s="223" t="s">
        <v>204</v>
      </c>
      <c r="G378" s="223" t="s">
        <v>57</v>
      </c>
      <c r="H378" s="225">
        <v>25526819.170000002</v>
      </c>
      <c r="I378" s="244">
        <v>24722569.449999999</v>
      </c>
      <c r="J378" s="243">
        <f t="shared" si="13"/>
        <v>96.849393123976895</v>
      </c>
      <c r="K378" s="44"/>
      <c r="L378" s="44"/>
      <c r="M378" s="44"/>
      <c r="N378" s="44"/>
    </row>
    <row r="379" spans="1:14" ht="15.75" x14ac:dyDescent="0.25">
      <c r="A379" s="222" t="s">
        <v>58</v>
      </c>
      <c r="B379" s="223" t="s">
        <v>61</v>
      </c>
      <c r="C379" s="223" t="s">
        <v>17</v>
      </c>
      <c r="D379" s="223" t="s">
        <v>106</v>
      </c>
      <c r="E379" s="223" t="s">
        <v>141</v>
      </c>
      <c r="F379" s="223" t="s">
        <v>204</v>
      </c>
      <c r="G379" s="223" t="s">
        <v>59</v>
      </c>
      <c r="H379" s="225">
        <v>25526819.170000002</v>
      </c>
      <c r="I379" s="242">
        <v>24722569.449999999</v>
      </c>
      <c r="J379" s="243">
        <f t="shared" si="13"/>
        <v>96.849393123976895</v>
      </c>
      <c r="K379" s="44"/>
      <c r="L379" s="44"/>
      <c r="M379" s="44"/>
      <c r="N379" s="44"/>
    </row>
    <row r="380" spans="1:14" ht="78.75" x14ac:dyDescent="0.25">
      <c r="A380" s="217" t="s">
        <v>205</v>
      </c>
      <c r="B380" s="218" t="s">
        <v>61</v>
      </c>
      <c r="C380" s="218" t="s">
        <v>17</v>
      </c>
      <c r="D380" s="218" t="s">
        <v>110</v>
      </c>
      <c r="E380" s="239" t="s">
        <v>3</v>
      </c>
      <c r="F380" s="239" t="s">
        <v>3</v>
      </c>
      <c r="G380" s="239" t="s">
        <v>3</v>
      </c>
      <c r="H380" s="220">
        <v>34155396.130000003</v>
      </c>
      <c r="I380" s="245">
        <f>I381</f>
        <v>33065736.789999999</v>
      </c>
      <c r="J380" s="241">
        <f t="shared" si="13"/>
        <v>96.809700769235363</v>
      </c>
      <c r="K380" s="44"/>
      <c r="L380" s="44"/>
      <c r="M380" s="44"/>
      <c r="N380" s="44"/>
    </row>
    <row r="381" spans="1:14" ht="31.5" x14ac:dyDescent="0.25">
      <c r="A381" s="217" t="s">
        <v>140</v>
      </c>
      <c r="B381" s="218" t="s">
        <v>61</v>
      </c>
      <c r="C381" s="218" t="s">
        <v>17</v>
      </c>
      <c r="D381" s="218" t="s">
        <v>110</v>
      </c>
      <c r="E381" s="218" t="s">
        <v>141</v>
      </c>
      <c r="F381" s="221" t="s">
        <v>3</v>
      </c>
      <c r="G381" s="221" t="s">
        <v>3</v>
      </c>
      <c r="H381" s="220">
        <v>34155396.130000003</v>
      </c>
      <c r="I381" s="245">
        <f>I382</f>
        <v>33065736.789999999</v>
      </c>
      <c r="J381" s="241">
        <f t="shared" si="13"/>
        <v>96.809700769235363</v>
      </c>
      <c r="K381" s="44"/>
      <c r="L381" s="44"/>
      <c r="M381" s="44"/>
      <c r="N381" s="44"/>
    </row>
    <row r="382" spans="1:14" ht="78.75" x14ac:dyDescent="0.25">
      <c r="A382" s="222" t="s">
        <v>205</v>
      </c>
      <c r="B382" s="223" t="s">
        <v>61</v>
      </c>
      <c r="C382" s="223" t="s">
        <v>17</v>
      </c>
      <c r="D382" s="223" t="s">
        <v>110</v>
      </c>
      <c r="E382" s="223" t="s">
        <v>141</v>
      </c>
      <c r="F382" s="223" t="s">
        <v>206</v>
      </c>
      <c r="G382" s="224" t="s">
        <v>3</v>
      </c>
      <c r="H382" s="225">
        <v>34155396.130000003</v>
      </c>
      <c r="I382" s="244">
        <v>33065736.789999999</v>
      </c>
      <c r="J382" s="243">
        <f t="shared" si="13"/>
        <v>96.809700769235363</v>
      </c>
      <c r="K382" s="44"/>
      <c r="L382" s="44"/>
      <c r="M382" s="44"/>
      <c r="N382" s="44"/>
    </row>
    <row r="383" spans="1:14" ht="31.5" x14ac:dyDescent="0.25">
      <c r="A383" s="222" t="s">
        <v>56</v>
      </c>
      <c r="B383" s="223" t="s">
        <v>61</v>
      </c>
      <c r="C383" s="223" t="s">
        <v>17</v>
      </c>
      <c r="D383" s="223" t="s">
        <v>110</v>
      </c>
      <c r="E383" s="223" t="s">
        <v>141</v>
      </c>
      <c r="F383" s="223" t="s">
        <v>206</v>
      </c>
      <c r="G383" s="223" t="s">
        <v>57</v>
      </c>
      <c r="H383" s="225">
        <v>34155396.130000003</v>
      </c>
      <c r="I383" s="244">
        <v>33065736.789999999</v>
      </c>
      <c r="J383" s="243">
        <f t="shared" ref="J383:J436" si="16">I383/H383*100</f>
        <v>96.809700769235363</v>
      </c>
      <c r="K383" s="44"/>
      <c r="L383" s="44"/>
      <c r="M383" s="44"/>
      <c r="N383" s="44"/>
    </row>
    <row r="384" spans="1:14" ht="15.75" x14ac:dyDescent="0.25">
      <c r="A384" s="222" t="s">
        <v>58</v>
      </c>
      <c r="B384" s="223" t="s">
        <v>61</v>
      </c>
      <c r="C384" s="223" t="s">
        <v>17</v>
      </c>
      <c r="D384" s="223" t="s">
        <v>110</v>
      </c>
      <c r="E384" s="223" t="s">
        <v>141</v>
      </c>
      <c r="F384" s="223" t="s">
        <v>206</v>
      </c>
      <c r="G384" s="223" t="s">
        <v>59</v>
      </c>
      <c r="H384" s="225">
        <v>34155396.130000003</v>
      </c>
      <c r="I384" s="244">
        <v>33065736.789999999</v>
      </c>
      <c r="J384" s="243">
        <f t="shared" si="16"/>
        <v>96.809700769235363</v>
      </c>
      <c r="K384" s="44"/>
      <c r="L384" s="44"/>
      <c r="M384" s="44"/>
      <c r="N384" s="44"/>
    </row>
    <row r="385" spans="1:14" ht="47.25" x14ac:dyDescent="0.25">
      <c r="A385" s="217" t="s">
        <v>207</v>
      </c>
      <c r="B385" s="218" t="s">
        <v>61</v>
      </c>
      <c r="C385" s="218" t="s">
        <v>17</v>
      </c>
      <c r="D385" s="218" t="s">
        <v>165</v>
      </c>
      <c r="E385" s="239" t="s">
        <v>3</v>
      </c>
      <c r="F385" s="239" t="s">
        <v>3</v>
      </c>
      <c r="G385" s="239" t="s">
        <v>3</v>
      </c>
      <c r="H385" s="220">
        <v>3701669</v>
      </c>
      <c r="I385" s="245">
        <f>I386</f>
        <v>3440916.2</v>
      </c>
      <c r="J385" s="241">
        <f t="shared" si="16"/>
        <v>92.955804530334845</v>
      </c>
      <c r="K385" s="44"/>
      <c r="L385" s="44"/>
      <c r="M385" s="44"/>
      <c r="N385" s="44"/>
    </row>
    <row r="386" spans="1:14" ht="31.5" x14ac:dyDescent="0.25">
      <c r="A386" s="217" t="s">
        <v>140</v>
      </c>
      <c r="B386" s="218" t="s">
        <v>61</v>
      </c>
      <c r="C386" s="218" t="s">
        <v>17</v>
      </c>
      <c r="D386" s="218" t="s">
        <v>165</v>
      </c>
      <c r="E386" s="218" t="s">
        <v>141</v>
      </c>
      <c r="F386" s="221" t="s">
        <v>3</v>
      </c>
      <c r="G386" s="221" t="s">
        <v>3</v>
      </c>
      <c r="H386" s="220">
        <v>3701669</v>
      </c>
      <c r="I386" s="245">
        <f>I387</f>
        <v>3440916.2</v>
      </c>
      <c r="J386" s="241">
        <f t="shared" si="16"/>
        <v>92.955804530334845</v>
      </c>
      <c r="K386" s="44"/>
      <c r="L386" s="44"/>
      <c r="M386" s="44"/>
      <c r="N386" s="44"/>
    </row>
    <row r="387" spans="1:14" ht="15.75" x14ac:dyDescent="0.25">
      <c r="A387" s="222" t="s">
        <v>208</v>
      </c>
      <c r="B387" s="223" t="s">
        <v>61</v>
      </c>
      <c r="C387" s="223" t="s">
        <v>17</v>
      </c>
      <c r="D387" s="223" t="s">
        <v>165</v>
      </c>
      <c r="E387" s="223" t="s">
        <v>141</v>
      </c>
      <c r="F387" s="223" t="s">
        <v>209</v>
      </c>
      <c r="G387" s="224" t="s">
        <v>3</v>
      </c>
      <c r="H387" s="225">
        <v>3701669</v>
      </c>
      <c r="I387" s="244">
        <v>3440916.2</v>
      </c>
      <c r="J387" s="243">
        <f t="shared" si="16"/>
        <v>92.955804530334845</v>
      </c>
      <c r="K387" s="44"/>
      <c r="L387" s="44"/>
      <c r="M387" s="44"/>
      <c r="N387" s="44"/>
    </row>
    <row r="388" spans="1:14" ht="31.5" x14ac:dyDescent="0.25">
      <c r="A388" s="222" t="s">
        <v>28</v>
      </c>
      <c r="B388" s="223" t="s">
        <v>61</v>
      </c>
      <c r="C388" s="223" t="s">
        <v>17</v>
      </c>
      <c r="D388" s="223" t="s">
        <v>165</v>
      </c>
      <c r="E388" s="223" t="s">
        <v>141</v>
      </c>
      <c r="F388" s="223" t="s">
        <v>209</v>
      </c>
      <c r="G388" s="223" t="s">
        <v>29</v>
      </c>
      <c r="H388" s="225">
        <v>3651424</v>
      </c>
      <c r="I388" s="244">
        <v>3390671.2</v>
      </c>
      <c r="J388" s="243">
        <f t="shared" si="16"/>
        <v>92.858873688730753</v>
      </c>
      <c r="K388" s="44"/>
      <c r="L388" s="44"/>
      <c r="M388" s="44"/>
      <c r="N388" s="44"/>
    </row>
    <row r="389" spans="1:14" ht="31.5" x14ac:dyDescent="0.25">
      <c r="A389" s="222" t="s">
        <v>30</v>
      </c>
      <c r="B389" s="223" t="s">
        <v>61</v>
      </c>
      <c r="C389" s="223" t="s">
        <v>17</v>
      </c>
      <c r="D389" s="223" t="s">
        <v>165</v>
      </c>
      <c r="E389" s="223" t="s">
        <v>141</v>
      </c>
      <c r="F389" s="223" t="s">
        <v>209</v>
      </c>
      <c r="G389" s="223" t="s">
        <v>31</v>
      </c>
      <c r="H389" s="225">
        <v>3651424</v>
      </c>
      <c r="I389" s="244">
        <v>3390671.2</v>
      </c>
      <c r="J389" s="243">
        <f t="shared" si="16"/>
        <v>92.858873688730753</v>
      </c>
      <c r="K389" s="44"/>
      <c r="L389" s="44"/>
      <c r="M389" s="44"/>
      <c r="N389" s="44"/>
    </row>
    <row r="390" spans="1:14" ht="31.5" x14ac:dyDescent="0.25">
      <c r="A390" s="222" t="s">
        <v>56</v>
      </c>
      <c r="B390" s="223" t="s">
        <v>61</v>
      </c>
      <c r="C390" s="223" t="s">
        <v>17</v>
      </c>
      <c r="D390" s="223" t="s">
        <v>165</v>
      </c>
      <c r="E390" s="223" t="s">
        <v>141</v>
      </c>
      <c r="F390" s="223" t="s">
        <v>209</v>
      </c>
      <c r="G390" s="223" t="s">
        <v>57</v>
      </c>
      <c r="H390" s="225">
        <v>50245</v>
      </c>
      <c r="I390" s="244">
        <v>50245</v>
      </c>
      <c r="J390" s="243">
        <f t="shared" si="16"/>
        <v>100</v>
      </c>
      <c r="K390" s="44"/>
      <c r="L390" s="44"/>
      <c r="M390" s="44"/>
      <c r="N390" s="44"/>
    </row>
    <row r="391" spans="1:14" ht="15.75" x14ac:dyDescent="0.25">
      <c r="A391" s="222" t="s">
        <v>58</v>
      </c>
      <c r="B391" s="223" t="s">
        <v>61</v>
      </c>
      <c r="C391" s="223" t="s">
        <v>17</v>
      </c>
      <c r="D391" s="223" t="s">
        <v>165</v>
      </c>
      <c r="E391" s="223" t="s">
        <v>141</v>
      </c>
      <c r="F391" s="223" t="s">
        <v>209</v>
      </c>
      <c r="G391" s="223" t="s">
        <v>59</v>
      </c>
      <c r="H391" s="225">
        <v>50245</v>
      </c>
      <c r="I391" s="244">
        <v>50245</v>
      </c>
      <c r="J391" s="243">
        <f t="shared" si="16"/>
        <v>100</v>
      </c>
      <c r="K391" s="44"/>
      <c r="L391" s="44"/>
      <c r="M391" s="44"/>
      <c r="N391" s="44"/>
    </row>
    <row r="392" spans="1:14" ht="31.5" x14ac:dyDescent="0.25">
      <c r="A392" s="217" t="s">
        <v>26</v>
      </c>
      <c r="B392" s="218" t="s">
        <v>61</v>
      </c>
      <c r="C392" s="218" t="s">
        <v>17</v>
      </c>
      <c r="D392" s="218" t="s">
        <v>13</v>
      </c>
      <c r="E392" s="239" t="s">
        <v>3</v>
      </c>
      <c r="F392" s="239" t="s">
        <v>3</v>
      </c>
      <c r="G392" s="239" t="s">
        <v>3</v>
      </c>
      <c r="H392" s="220">
        <v>2554934</v>
      </c>
      <c r="I392" s="245">
        <f>I393</f>
        <v>2500714.21</v>
      </c>
      <c r="J392" s="241">
        <f t="shared" si="16"/>
        <v>97.877839897234125</v>
      </c>
      <c r="K392" s="44"/>
      <c r="L392" s="44"/>
      <c r="M392" s="44"/>
      <c r="N392" s="44"/>
    </row>
    <row r="393" spans="1:14" ht="31.5" x14ac:dyDescent="0.25">
      <c r="A393" s="217" t="s">
        <v>140</v>
      </c>
      <c r="B393" s="218" t="s">
        <v>61</v>
      </c>
      <c r="C393" s="218" t="s">
        <v>17</v>
      </c>
      <c r="D393" s="218" t="s">
        <v>13</v>
      </c>
      <c r="E393" s="218" t="s">
        <v>141</v>
      </c>
      <c r="F393" s="221" t="s">
        <v>3</v>
      </c>
      <c r="G393" s="221" t="s">
        <v>3</v>
      </c>
      <c r="H393" s="220">
        <v>2554934</v>
      </c>
      <c r="I393" s="245">
        <f t="shared" ref="I393" si="17">I394</f>
        <v>2500714.21</v>
      </c>
      <c r="J393" s="241">
        <f t="shared" si="16"/>
        <v>97.877839897234125</v>
      </c>
      <c r="K393" s="44"/>
      <c r="L393" s="44"/>
      <c r="M393" s="44"/>
      <c r="N393" s="44"/>
    </row>
    <row r="394" spans="1:14" ht="31.5" x14ac:dyDescent="0.25">
      <c r="A394" s="222" t="s">
        <v>26</v>
      </c>
      <c r="B394" s="223" t="s">
        <v>61</v>
      </c>
      <c r="C394" s="223" t="s">
        <v>17</v>
      </c>
      <c r="D394" s="223" t="s">
        <v>13</v>
      </c>
      <c r="E394" s="223" t="s">
        <v>141</v>
      </c>
      <c r="F394" s="223" t="s">
        <v>27</v>
      </c>
      <c r="G394" s="224" t="s">
        <v>3</v>
      </c>
      <c r="H394" s="225">
        <v>2554934</v>
      </c>
      <c r="I394" s="244">
        <v>2500714.21</v>
      </c>
      <c r="J394" s="243">
        <f t="shared" si="16"/>
        <v>97.877839897234125</v>
      </c>
      <c r="K394" s="44"/>
      <c r="L394" s="44"/>
      <c r="M394" s="44"/>
      <c r="N394" s="44"/>
    </row>
    <row r="395" spans="1:14" ht="63" x14ac:dyDescent="0.25">
      <c r="A395" s="222" t="s">
        <v>22</v>
      </c>
      <c r="B395" s="223" t="s">
        <v>61</v>
      </c>
      <c r="C395" s="223" t="s">
        <v>17</v>
      </c>
      <c r="D395" s="223" t="s">
        <v>13</v>
      </c>
      <c r="E395" s="223" t="s">
        <v>141</v>
      </c>
      <c r="F395" s="223" t="s">
        <v>27</v>
      </c>
      <c r="G395" s="223" t="s">
        <v>23</v>
      </c>
      <c r="H395" s="225">
        <v>2554934</v>
      </c>
      <c r="I395" s="244">
        <v>2500714.21</v>
      </c>
      <c r="J395" s="243">
        <f t="shared" si="16"/>
        <v>97.877839897234125</v>
      </c>
      <c r="K395" s="44"/>
      <c r="L395" s="44"/>
      <c r="M395" s="44"/>
      <c r="N395" s="44"/>
    </row>
    <row r="396" spans="1:14" ht="31.5" x14ac:dyDescent="0.25">
      <c r="A396" s="222" t="s">
        <v>24</v>
      </c>
      <c r="B396" s="223" t="s">
        <v>61</v>
      </c>
      <c r="C396" s="223" t="s">
        <v>17</v>
      </c>
      <c r="D396" s="223" t="s">
        <v>13</v>
      </c>
      <c r="E396" s="223" t="s">
        <v>141</v>
      </c>
      <c r="F396" s="223" t="s">
        <v>27</v>
      </c>
      <c r="G396" s="223" t="s">
        <v>25</v>
      </c>
      <c r="H396" s="225">
        <v>2554934</v>
      </c>
      <c r="I396" s="244">
        <v>2500714.21</v>
      </c>
      <c r="J396" s="243">
        <f t="shared" si="16"/>
        <v>97.877839897234125</v>
      </c>
      <c r="K396" s="44"/>
      <c r="L396" s="44"/>
      <c r="M396" s="44"/>
      <c r="N396" s="44"/>
    </row>
    <row r="397" spans="1:14" ht="31.5" x14ac:dyDescent="0.25">
      <c r="A397" s="217" t="s">
        <v>210</v>
      </c>
      <c r="B397" s="218" t="s">
        <v>61</v>
      </c>
      <c r="C397" s="218" t="s">
        <v>17</v>
      </c>
      <c r="D397" s="218" t="s">
        <v>173</v>
      </c>
      <c r="E397" s="239" t="s">
        <v>3</v>
      </c>
      <c r="F397" s="239" t="s">
        <v>3</v>
      </c>
      <c r="G397" s="239" t="s">
        <v>3</v>
      </c>
      <c r="H397" s="220">
        <v>3604739.25</v>
      </c>
      <c r="I397" s="245">
        <f>I398</f>
        <v>3488639.41</v>
      </c>
      <c r="J397" s="241">
        <f t="shared" si="16"/>
        <v>96.779244434947685</v>
      </c>
      <c r="K397" s="44"/>
      <c r="L397" s="44"/>
      <c r="M397" s="44"/>
      <c r="N397" s="44"/>
    </row>
    <row r="398" spans="1:14" ht="31.5" x14ac:dyDescent="0.25">
      <c r="A398" s="217" t="s">
        <v>140</v>
      </c>
      <c r="B398" s="218" t="s">
        <v>61</v>
      </c>
      <c r="C398" s="218" t="s">
        <v>17</v>
      </c>
      <c r="D398" s="218" t="s">
        <v>173</v>
      </c>
      <c r="E398" s="218" t="s">
        <v>141</v>
      </c>
      <c r="F398" s="221" t="s">
        <v>3</v>
      </c>
      <c r="G398" s="221" t="s">
        <v>3</v>
      </c>
      <c r="H398" s="220">
        <v>3604739.25</v>
      </c>
      <c r="I398" s="245">
        <f>I399</f>
        <v>3488639.41</v>
      </c>
      <c r="J398" s="241">
        <f t="shared" si="16"/>
        <v>96.779244434947685</v>
      </c>
      <c r="K398" s="44"/>
      <c r="L398" s="44"/>
      <c r="M398" s="44"/>
      <c r="N398" s="44"/>
    </row>
    <row r="399" spans="1:14" ht="31.5" x14ac:dyDescent="0.25">
      <c r="A399" s="222" t="s">
        <v>107</v>
      </c>
      <c r="B399" s="223" t="s">
        <v>61</v>
      </c>
      <c r="C399" s="223" t="s">
        <v>17</v>
      </c>
      <c r="D399" s="223" t="s">
        <v>173</v>
      </c>
      <c r="E399" s="223" t="s">
        <v>141</v>
      </c>
      <c r="F399" s="223" t="s">
        <v>108</v>
      </c>
      <c r="G399" s="224" t="s">
        <v>3</v>
      </c>
      <c r="H399" s="225">
        <v>3604739.25</v>
      </c>
      <c r="I399" s="244">
        <v>3488639.41</v>
      </c>
      <c r="J399" s="243">
        <f t="shared" si="16"/>
        <v>96.779244434947685</v>
      </c>
      <c r="K399" s="44"/>
      <c r="L399" s="44"/>
      <c r="M399" s="44"/>
      <c r="N399" s="44"/>
    </row>
    <row r="400" spans="1:14" ht="63" x14ac:dyDescent="0.25">
      <c r="A400" s="222" t="s">
        <v>22</v>
      </c>
      <c r="B400" s="223" t="s">
        <v>61</v>
      </c>
      <c r="C400" s="223" t="s">
        <v>17</v>
      </c>
      <c r="D400" s="223" t="s">
        <v>173</v>
      </c>
      <c r="E400" s="223" t="s">
        <v>141</v>
      </c>
      <c r="F400" s="223" t="s">
        <v>108</v>
      </c>
      <c r="G400" s="223" t="s">
        <v>23</v>
      </c>
      <c r="H400" s="225">
        <v>3184115.25</v>
      </c>
      <c r="I400" s="244">
        <v>3127149.36</v>
      </c>
      <c r="J400" s="243">
        <f t="shared" si="16"/>
        <v>98.210935047027576</v>
      </c>
      <c r="K400" s="44"/>
      <c r="L400" s="44"/>
      <c r="M400" s="44"/>
      <c r="N400" s="44"/>
    </row>
    <row r="401" spans="1:14" ht="15.75" x14ac:dyDescent="0.25">
      <c r="A401" s="222" t="s">
        <v>40</v>
      </c>
      <c r="B401" s="223" t="s">
        <v>61</v>
      </c>
      <c r="C401" s="223" t="s">
        <v>17</v>
      </c>
      <c r="D401" s="223" t="s">
        <v>173</v>
      </c>
      <c r="E401" s="223" t="s">
        <v>141</v>
      </c>
      <c r="F401" s="223" t="s">
        <v>108</v>
      </c>
      <c r="G401" s="223" t="s">
        <v>41</v>
      </c>
      <c r="H401" s="225">
        <v>3184115.25</v>
      </c>
      <c r="I401" s="244">
        <v>3127149.36</v>
      </c>
      <c r="J401" s="243">
        <f t="shared" si="16"/>
        <v>98.210935047027576</v>
      </c>
      <c r="K401" s="44"/>
      <c r="L401" s="44"/>
      <c r="M401" s="44"/>
      <c r="N401" s="44"/>
    </row>
    <row r="402" spans="1:14" ht="31.5" x14ac:dyDescent="0.25">
      <c r="A402" s="222" t="s">
        <v>28</v>
      </c>
      <c r="B402" s="223" t="s">
        <v>61</v>
      </c>
      <c r="C402" s="223" t="s">
        <v>17</v>
      </c>
      <c r="D402" s="223" t="s">
        <v>173</v>
      </c>
      <c r="E402" s="223" t="s">
        <v>141</v>
      </c>
      <c r="F402" s="223" t="s">
        <v>108</v>
      </c>
      <c r="G402" s="223" t="s">
        <v>29</v>
      </c>
      <c r="H402" s="225">
        <v>414684</v>
      </c>
      <c r="I402" s="244">
        <v>357410.05</v>
      </c>
      <c r="J402" s="243">
        <f t="shared" si="16"/>
        <v>86.188531508329234</v>
      </c>
      <c r="K402" s="44"/>
      <c r="L402" s="57"/>
      <c r="M402" s="44"/>
      <c r="N402" s="44"/>
    </row>
    <row r="403" spans="1:14" ht="31.5" x14ac:dyDescent="0.25">
      <c r="A403" s="222" t="s">
        <v>30</v>
      </c>
      <c r="B403" s="223" t="s">
        <v>61</v>
      </c>
      <c r="C403" s="223" t="s">
        <v>17</v>
      </c>
      <c r="D403" s="223" t="s">
        <v>173</v>
      </c>
      <c r="E403" s="223" t="s">
        <v>141</v>
      </c>
      <c r="F403" s="223" t="s">
        <v>108</v>
      </c>
      <c r="G403" s="223" t="s">
        <v>31</v>
      </c>
      <c r="H403" s="225">
        <v>414684</v>
      </c>
      <c r="I403" s="244">
        <v>357410.05</v>
      </c>
      <c r="J403" s="243">
        <f t="shared" si="16"/>
        <v>86.188531508329234</v>
      </c>
      <c r="K403" s="44"/>
      <c r="L403" s="44"/>
      <c r="M403" s="44"/>
      <c r="N403" s="44"/>
    </row>
    <row r="404" spans="1:14" ht="15.75" x14ac:dyDescent="0.25">
      <c r="A404" s="222" t="s">
        <v>32</v>
      </c>
      <c r="B404" s="223" t="s">
        <v>61</v>
      </c>
      <c r="C404" s="223" t="s">
        <v>17</v>
      </c>
      <c r="D404" s="223" t="s">
        <v>173</v>
      </c>
      <c r="E404" s="223" t="s">
        <v>141</v>
      </c>
      <c r="F404" s="223" t="s">
        <v>108</v>
      </c>
      <c r="G404" s="223" t="s">
        <v>33</v>
      </c>
      <c r="H404" s="225">
        <v>5940</v>
      </c>
      <c r="I404" s="244">
        <v>4080</v>
      </c>
      <c r="J404" s="243">
        <f t="shared" si="16"/>
        <v>68.686868686868678</v>
      </c>
      <c r="K404" s="44"/>
      <c r="L404" s="44"/>
      <c r="M404" s="44"/>
      <c r="N404" s="44"/>
    </row>
    <row r="405" spans="1:14" ht="15.75" x14ac:dyDescent="0.25">
      <c r="A405" s="222" t="s">
        <v>34</v>
      </c>
      <c r="B405" s="223" t="s">
        <v>61</v>
      </c>
      <c r="C405" s="223" t="s">
        <v>17</v>
      </c>
      <c r="D405" s="223" t="s">
        <v>173</v>
      </c>
      <c r="E405" s="223" t="s">
        <v>141</v>
      </c>
      <c r="F405" s="223" t="s">
        <v>108</v>
      </c>
      <c r="G405" s="223" t="s">
        <v>35</v>
      </c>
      <c r="H405" s="225">
        <v>5940</v>
      </c>
      <c r="I405" s="244">
        <v>4080</v>
      </c>
      <c r="J405" s="243">
        <f t="shared" si="16"/>
        <v>68.686868686868678</v>
      </c>
      <c r="K405" s="44"/>
      <c r="L405" s="44"/>
      <c r="M405" s="44"/>
      <c r="N405" s="44"/>
    </row>
    <row r="406" spans="1:14" ht="31.5" x14ac:dyDescent="0.25">
      <c r="A406" s="217" t="s">
        <v>212</v>
      </c>
      <c r="B406" s="218" t="s">
        <v>61</v>
      </c>
      <c r="C406" s="218" t="s">
        <v>17</v>
      </c>
      <c r="D406" s="218" t="s">
        <v>177</v>
      </c>
      <c r="E406" s="239" t="s">
        <v>3</v>
      </c>
      <c r="F406" s="239" t="s">
        <v>3</v>
      </c>
      <c r="G406" s="239" t="s">
        <v>3</v>
      </c>
      <c r="H406" s="220">
        <v>4236968.29</v>
      </c>
      <c r="I406" s="245">
        <f t="shared" ref="I406" si="18">I407</f>
        <v>4189975.98</v>
      </c>
      <c r="J406" s="241">
        <f t="shared" si="16"/>
        <v>98.890897765014898</v>
      </c>
      <c r="K406" s="44"/>
      <c r="L406" s="44"/>
      <c r="M406" s="44"/>
      <c r="N406" s="44"/>
    </row>
    <row r="407" spans="1:14" ht="31.5" x14ac:dyDescent="0.25">
      <c r="A407" s="217" t="s">
        <v>140</v>
      </c>
      <c r="B407" s="218" t="s">
        <v>61</v>
      </c>
      <c r="C407" s="218" t="s">
        <v>17</v>
      </c>
      <c r="D407" s="218" t="s">
        <v>177</v>
      </c>
      <c r="E407" s="218" t="s">
        <v>141</v>
      </c>
      <c r="F407" s="221" t="s">
        <v>3</v>
      </c>
      <c r="G407" s="221" t="s">
        <v>3</v>
      </c>
      <c r="H407" s="220">
        <v>4236968.29</v>
      </c>
      <c r="I407" s="245">
        <f>I408</f>
        <v>4189975.98</v>
      </c>
      <c r="J407" s="241">
        <f t="shared" si="16"/>
        <v>98.890897765014898</v>
      </c>
      <c r="K407" s="44"/>
      <c r="L407" s="44"/>
      <c r="M407" s="44"/>
      <c r="N407" s="44"/>
    </row>
    <row r="408" spans="1:14" ht="31.5" x14ac:dyDescent="0.25">
      <c r="A408" s="222" t="s">
        <v>107</v>
      </c>
      <c r="B408" s="223" t="s">
        <v>61</v>
      </c>
      <c r="C408" s="223" t="s">
        <v>17</v>
      </c>
      <c r="D408" s="223" t="s">
        <v>177</v>
      </c>
      <c r="E408" s="223" t="s">
        <v>141</v>
      </c>
      <c r="F408" s="223" t="s">
        <v>108</v>
      </c>
      <c r="G408" s="224" t="s">
        <v>3</v>
      </c>
      <c r="H408" s="225">
        <v>4236968.29</v>
      </c>
      <c r="I408" s="244">
        <v>4189975.98</v>
      </c>
      <c r="J408" s="243">
        <f t="shared" si="16"/>
        <v>98.890897765014898</v>
      </c>
      <c r="K408" s="44"/>
      <c r="L408" s="44"/>
      <c r="M408" s="44"/>
      <c r="N408" s="44"/>
    </row>
    <row r="409" spans="1:14" ht="63" x14ac:dyDescent="0.25">
      <c r="A409" s="222" t="s">
        <v>22</v>
      </c>
      <c r="B409" s="223" t="s">
        <v>61</v>
      </c>
      <c r="C409" s="223" t="s">
        <v>17</v>
      </c>
      <c r="D409" s="223" t="s">
        <v>177</v>
      </c>
      <c r="E409" s="223" t="s">
        <v>141</v>
      </c>
      <c r="F409" s="223" t="s">
        <v>108</v>
      </c>
      <c r="G409" s="223" t="s">
        <v>23</v>
      </c>
      <c r="H409" s="225">
        <v>4058443.29</v>
      </c>
      <c r="I409" s="244">
        <v>4023519.02</v>
      </c>
      <c r="J409" s="243">
        <f t="shared" si="16"/>
        <v>99.139466354351839</v>
      </c>
      <c r="K409" s="44"/>
      <c r="L409" s="44"/>
      <c r="M409" s="44"/>
      <c r="N409" s="44"/>
    </row>
    <row r="410" spans="1:14" ht="15.75" x14ac:dyDescent="0.25">
      <c r="A410" s="222" t="s">
        <v>40</v>
      </c>
      <c r="B410" s="223" t="s">
        <v>61</v>
      </c>
      <c r="C410" s="223" t="s">
        <v>17</v>
      </c>
      <c r="D410" s="223" t="s">
        <v>177</v>
      </c>
      <c r="E410" s="223" t="s">
        <v>141</v>
      </c>
      <c r="F410" s="223" t="s">
        <v>108</v>
      </c>
      <c r="G410" s="223" t="s">
        <v>41</v>
      </c>
      <c r="H410" s="225">
        <v>4058443.29</v>
      </c>
      <c r="I410" s="244">
        <v>4023519.02</v>
      </c>
      <c r="J410" s="243">
        <f t="shared" si="16"/>
        <v>99.139466354351839</v>
      </c>
      <c r="K410" s="44"/>
      <c r="L410" s="44"/>
      <c r="M410" s="44"/>
      <c r="N410" s="44"/>
    </row>
    <row r="411" spans="1:14" ht="31.5" x14ac:dyDescent="0.25">
      <c r="A411" s="222" t="s">
        <v>28</v>
      </c>
      <c r="B411" s="223" t="s">
        <v>61</v>
      </c>
      <c r="C411" s="223" t="s">
        <v>17</v>
      </c>
      <c r="D411" s="223" t="s">
        <v>177</v>
      </c>
      <c r="E411" s="223" t="s">
        <v>141</v>
      </c>
      <c r="F411" s="223" t="s">
        <v>108</v>
      </c>
      <c r="G411" s="223" t="s">
        <v>29</v>
      </c>
      <c r="H411" s="225">
        <v>178525</v>
      </c>
      <c r="I411" s="244">
        <v>166456.95999999999</v>
      </c>
      <c r="J411" s="243">
        <f t="shared" si="16"/>
        <v>93.240140036409457</v>
      </c>
      <c r="K411" s="44"/>
      <c r="L411" s="44"/>
      <c r="M411" s="44"/>
      <c r="N411" s="44"/>
    </row>
    <row r="412" spans="1:14" ht="31.5" x14ac:dyDescent="0.25">
      <c r="A412" s="222" t="s">
        <v>30</v>
      </c>
      <c r="B412" s="223" t="s">
        <v>61</v>
      </c>
      <c r="C412" s="223" t="s">
        <v>17</v>
      </c>
      <c r="D412" s="223" t="s">
        <v>177</v>
      </c>
      <c r="E412" s="223" t="s">
        <v>141</v>
      </c>
      <c r="F412" s="223" t="s">
        <v>108</v>
      </c>
      <c r="G412" s="223" t="s">
        <v>31</v>
      </c>
      <c r="H412" s="225">
        <v>178525</v>
      </c>
      <c r="I412" s="244">
        <v>166456.95999999999</v>
      </c>
      <c r="J412" s="243">
        <f t="shared" si="16"/>
        <v>93.240140036409457</v>
      </c>
      <c r="K412" s="44"/>
      <c r="L412" s="44"/>
      <c r="M412" s="44"/>
      <c r="N412" s="44"/>
    </row>
    <row r="413" spans="1:14" ht="78.75" x14ac:dyDescent="0.25">
      <c r="A413" s="217" t="s">
        <v>213</v>
      </c>
      <c r="B413" s="218" t="s">
        <v>61</v>
      </c>
      <c r="C413" s="218" t="s">
        <v>17</v>
      </c>
      <c r="D413" s="218" t="s">
        <v>180</v>
      </c>
      <c r="E413" s="239" t="s">
        <v>3</v>
      </c>
      <c r="F413" s="239" t="s">
        <v>3</v>
      </c>
      <c r="G413" s="239" t="s">
        <v>3</v>
      </c>
      <c r="H413" s="220">
        <v>240600</v>
      </c>
      <c r="I413" s="245">
        <f>I414</f>
        <v>237880</v>
      </c>
      <c r="J413" s="241">
        <f t="shared" si="16"/>
        <v>98.869492934330836</v>
      </c>
      <c r="K413" s="44"/>
      <c r="L413" s="44"/>
      <c r="M413" s="44"/>
      <c r="N413" s="44"/>
    </row>
    <row r="414" spans="1:14" ht="31.5" x14ac:dyDescent="0.25">
      <c r="A414" s="217" t="s">
        <v>140</v>
      </c>
      <c r="B414" s="218" t="s">
        <v>61</v>
      </c>
      <c r="C414" s="218" t="s">
        <v>17</v>
      </c>
      <c r="D414" s="218" t="s">
        <v>180</v>
      </c>
      <c r="E414" s="218" t="s">
        <v>141</v>
      </c>
      <c r="F414" s="221" t="s">
        <v>3</v>
      </c>
      <c r="G414" s="221" t="s">
        <v>3</v>
      </c>
      <c r="H414" s="220">
        <v>240600</v>
      </c>
      <c r="I414" s="245">
        <f t="shared" ref="I414" si="19">I415</f>
        <v>237880</v>
      </c>
      <c r="J414" s="241">
        <f t="shared" si="16"/>
        <v>98.869492934330836</v>
      </c>
      <c r="K414" s="44"/>
      <c r="L414" s="44"/>
      <c r="M414" s="44"/>
      <c r="N414" s="44"/>
    </row>
    <row r="415" spans="1:14" ht="63" x14ac:dyDescent="0.25">
      <c r="A415" s="222" t="s">
        <v>214</v>
      </c>
      <c r="B415" s="223" t="s">
        <v>61</v>
      </c>
      <c r="C415" s="223" t="s">
        <v>17</v>
      </c>
      <c r="D415" s="223" t="s">
        <v>180</v>
      </c>
      <c r="E415" s="223" t="s">
        <v>141</v>
      </c>
      <c r="F415" s="223" t="s">
        <v>215</v>
      </c>
      <c r="G415" s="224" t="s">
        <v>3</v>
      </c>
      <c r="H415" s="225">
        <v>240600</v>
      </c>
      <c r="I415" s="244">
        <v>237880</v>
      </c>
      <c r="J415" s="243">
        <f t="shared" si="16"/>
        <v>98.869492934330836</v>
      </c>
      <c r="K415" s="44"/>
      <c r="L415" s="44"/>
      <c r="M415" s="44"/>
      <c r="N415" s="44"/>
    </row>
    <row r="416" spans="1:14" ht="15.75" x14ac:dyDescent="0.25">
      <c r="A416" s="222" t="s">
        <v>68</v>
      </c>
      <c r="B416" s="223" t="s">
        <v>61</v>
      </c>
      <c r="C416" s="223" t="s">
        <v>17</v>
      </c>
      <c r="D416" s="223" t="s">
        <v>180</v>
      </c>
      <c r="E416" s="223" t="s">
        <v>141</v>
      </c>
      <c r="F416" s="223" t="s">
        <v>215</v>
      </c>
      <c r="G416" s="223" t="s">
        <v>69</v>
      </c>
      <c r="H416" s="225">
        <v>100200</v>
      </c>
      <c r="I416" s="244">
        <v>100200</v>
      </c>
      <c r="J416" s="243">
        <f t="shared" si="16"/>
        <v>100</v>
      </c>
      <c r="K416" s="44"/>
      <c r="L416" s="44"/>
      <c r="M416" s="44"/>
      <c r="N416" s="44"/>
    </row>
    <row r="417" spans="1:14" ht="31.5" x14ac:dyDescent="0.25">
      <c r="A417" s="222" t="s">
        <v>67</v>
      </c>
      <c r="B417" s="223" t="s">
        <v>61</v>
      </c>
      <c r="C417" s="223" t="s">
        <v>17</v>
      </c>
      <c r="D417" s="223" t="s">
        <v>180</v>
      </c>
      <c r="E417" s="223" t="s">
        <v>141</v>
      </c>
      <c r="F417" s="223" t="s">
        <v>215</v>
      </c>
      <c r="G417" s="223" t="s">
        <v>70</v>
      </c>
      <c r="H417" s="225">
        <v>100200</v>
      </c>
      <c r="I417" s="244">
        <v>100200</v>
      </c>
      <c r="J417" s="243">
        <f t="shared" si="16"/>
        <v>100</v>
      </c>
      <c r="K417" s="44"/>
      <c r="L417" s="44"/>
      <c r="M417" s="44"/>
      <c r="N417" s="44"/>
    </row>
    <row r="418" spans="1:14" ht="31.5" x14ac:dyDescent="0.25">
      <c r="A418" s="222" t="s">
        <v>56</v>
      </c>
      <c r="B418" s="223" t="s">
        <v>61</v>
      </c>
      <c r="C418" s="223" t="s">
        <v>17</v>
      </c>
      <c r="D418" s="223" t="s">
        <v>180</v>
      </c>
      <c r="E418" s="223" t="s">
        <v>141</v>
      </c>
      <c r="F418" s="223" t="s">
        <v>215</v>
      </c>
      <c r="G418" s="223" t="s">
        <v>57</v>
      </c>
      <c r="H418" s="225">
        <v>140400</v>
      </c>
      <c r="I418" s="244">
        <v>137680</v>
      </c>
      <c r="J418" s="243">
        <f t="shared" si="16"/>
        <v>98.06267806267806</v>
      </c>
      <c r="K418" s="44"/>
      <c r="L418" s="44"/>
      <c r="M418" s="44"/>
      <c r="N418" s="44"/>
    </row>
    <row r="419" spans="1:14" ht="15.75" x14ac:dyDescent="0.25">
      <c r="A419" s="222" t="s">
        <v>58</v>
      </c>
      <c r="B419" s="223" t="s">
        <v>61</v>
      </c>
      <c r="C419" s="223" t="s">
        <v>17</v>
      </c>
      <c r="D419" s="223" t="s">
        <v>180</v>
      </c>
      <c r="E419" s="223" t="s">
        <v>141</v>
      </c>
      <c r="F419" s="223" t="s">
        <v>215</v>
      </c>
      <c r="G419" s="223" t="s">
        <v>59</v>
      </c>
      <c r="H419" s="225">
        <v>140400</v>
      </c>
      <c r="I419" s="244">
        <v>137680</v>
      </c>
      <c r="J419" s="243">
        <f t="shared" si="16"/>
        <v>98.06267806267806</v>
      </c>
      <c r="K419" s="44"/>
      <c r="L419" s="44"/>
      <c r="M419" s="44"/>
      <c r="N419" s="44"/>
    </row>
    <row r="420" spans="1:14" ht="15.75" x14ac:dyDescent="0.25">
      <c r="A420" s="217" t="s">
        <v>216</v>
      </c>
      <c r="B420" s="218" t="s">
        <v>61</v>
      </c>
      <c r="C420" s="218" t="s">
        <v>17</v>
      </c>
      <c r="D420" s="218" t="s">
        <v>211</v>
      </c>
      <c r="E420" s="239" t="s">
        <v>3</v>
      </c>
      <c r="F420" s="239" t="s">
        <v>3</v>
      </c>
      <c r="G420" s="239" t="s">
        <v>3</v>
      </c>
      <c r="H420" s="220">
        <v>2002029.45</v>
      </c>
      <c r="I420" s="245">
        <f>I421</f>
        <v>1938708.64</v>
      </c>
      <c r="J420" s="241">
        <f t="shared" si="16"/>
        <v>96.837168903784104</v>
      </c>
      <c r="K420" s="44"/>
      <c r="L420" s="44"/>
      <c r="M420" s="44"/>
      <c r="N420" s="44"/>
    </row>
    <row r="421" spans="1:14" ht="31.5" x14ac:dyDescent="0.25">
      <c r="A421" s="217" t="s">
        <v>140</v>
      </c>
      <c r="B421" s="218" t="s">
        <v>61</v>
      </c>
      <c r="C421" s="218" t="s">
        <v>17</v>
      </c>
      <c r="D421" s="218" t="s">
        <v>211</v>
      </c>
      <c r="E421" s="218" t="s">
        <v>141</v>
      </c>
      <c r="F421" s="221" t="s">
        <v>3</v>
      </c>
      <c r="G421" s="221" t="s">
        <v>3</v>
      </c>
      <c r="H421" s="220">
        <v>2002029.45</v>
      </c>
      <c r="I421" s="245">
        <f t="shared" ref="I421" si="20">I422</f>
        <v>1938708.64</v>
      </c>
      <c r="J421" s="241">
        <f t="shared" si="16"/>
        <v>96.837168903784104</v>
      </c>
      <c r="K421" s="44"/>
      <c r="L421" s="44"/>
      <c r="M421" s="44"/>
      <c r="N421" s="44"/>
    </row>
    <row r="422" spans="1:14" ht="31.5" x14ac:dyDescent="0.25">
      <c r="A422" s="222" t="s">
        <v>107</v>
      </c>
      <c r="B422" s="223" t="s">
        <v>61</v>
      </c>
      <c r="C422" s="223" t="s">
        <v>17</v>
      </c>
      <c r="D422" s="223" t="s">
        <v>211</v>
      </c>
      <c r="E422" s="223" t="s">
        <v>141</v>
      </c>
      <c r="F422" s="223" t="s">
        <v>108</v>
      </c>
      <c r="G422" s="224" t="s">
        <v>3</v>
      </c>
      <c r="H422" s="225">
        <v>2002029.45</v>
      </c>
      <c r="I422" s="244">
        <v>1938708.64</v>
      </c>
      <c r="J422" s="243">
        <f t="shared" si="16"/>
        <v>96.837168903784104</v>
      </c>
      <c r="K422" s="44"/>
      <c r="L422" s="44"/>
      <c r="M422" s="44"/>
      <c r="N422" s="44"/>
    </row>
    <row r="423" spans="1:14" ht="63" x14ac:dyDescent="0.25">
      <c r="A423" s="222" t="s">
        <v>22</v>
      </c>
      <c r="B423" s="223" t="s">
        <v>61</v>
      </c>
      <c r="C423" s="223" t="s">
        <v>17</v>
      </c>
      <c r="D423" s="223" t="s">
        <v>211</v>
      </c>
      <c r="E423" s="223" t="s">
        <v>141</v>
      </c>
      <c r="F423" s="223" t="s">
        <v>108</v>
      </c>
      <c r="G423" s="223" t="s">
        <v>23</v>
      </c>
      <c r="H423" s="225">
        <v>1884094.45</v>
      </c>
      <c r="I423" s="244">
        <v>1842174.73</v>
      </c>
      <c r="J423" s="243">
        <f t="shared" si="16"/>
        <v>97.775073325012983</v>
      </c>
      <c r="K423" s="44"/>
      <c r="L423" s="44"/>
      <c r="M423" s="44"/>
      <c r="N423" s="44"/>
    </row>
    <row r="424" spans="1:14" ht="15.75" x14ac:dyDescent="0.25">
      <c r="A424" s="222" t="s">
        <v>40</v>
      </c>
      <c r="B424" s="223" t="s">
        <v>61</v>
      </c>
      <c r="C424" s="223" t="s">
        <v>17</v>
      </c>
      <c r="D424" s="223" t="s">
        <v>211</v>
      </c>
      <c r="E424" s="223" t="s">
        <v>141</v>
      </c>
      <c r="F424" s="223" t="s">
        <v>108</v>
      </c>
      <c r="G424" s="223" t="s">
        <v>41</v>
      </c>
      <c r="H424" s="225">
        <v>1884094.45</v>
      </c>
      <c r="I424" s="244">
        <v>1842174.73</v>
      </c>
      <c r="J424" s="243">
        <f t="shared" si="16"/>
        <v>97.775073325012983</v>
      </c>
      <c r="K424" s="44"/>
      <c r="L424" s="44"/>
      <c r="M424" s="44"/>
      <c r="N424" s="44"/>
    </row>
    <row r="425" spans="1:14" ht="31.5" x14ac:dyDescent="0.25">
      <c r="A425" s="222" t="s">
        <v>28</v>
      </c>
      <c r="B425" s="223" t="s">
        <v>61</v>
      </c>
      <c r="C425" s="223" t="s">
        <v>17</v>
      </c>
      <c r="D425" s="223" t="s">
        <v>211</v>
      </c>
      <c r="E425" s="223" t="s">
        <v>141</v>
      </c>
      <c r="F425" s="223" t="s">
        <v>108</v>
      </c>
      <c r="G425" s="223" t="s">
        <v>29</v>
      </c>
      <c r="H425" s="225">
        <v>117935</v>
      </c>
      <c r="I425" s="244">
        <v>96533.91</v>
      </c>
      <c r="J425" s="243">
        <f t="shared" si="16"/>
        <v>81.853487090346377</v>
      </c>
      <c r="K425" s="44"/>
      <c r="L425" s="44"/>
      <c r="M425" s="44"/>
      <c r="N425" s="44"/>
    </row>
    <row r="426" spans="1:14" ht="31.5" x14ac:dyDescent="0.25">
      <c r="A426" s="222" t="s">
        <v>30</v>
      </c>
      <c r="B426" s="223" t="s">
        <v>61</v>
      </c>
      <c r="C426" s="223" t="s">
        <v>17</v>
      </c>
      <c r="D426" s="223" t="s">
        <v>211</v>
      </c>
      <c r="E426" s="223" t="s">
        <v>141</v>
      </c>
      <c r="F426" s="223" t="s">
        <v>108</v>
      </c>
      <c r="G426" s="223" t="s">
        <v>31</v>
      </c>
      <c r="H426" s="225">
        <v>117935</v>
      </c>
      <c r="I426" s="244">
        <v>96533.91</v>
      </c>
      <c r="J426" s="243">
        <f t="shared" si="16"/>
        <v>81.853487090346377</v>
      </c>
      <c r="K426" s="44"/>
      <c r="L426" s="44"/>
      <c r="M426" s="44"/>
      <c r="N426" s="44"/>
    </row>
    <row r="427" spans="1:14" ht="15.75" hidden="1" x14ac:dyDescent="0.25">
      <c r="A427" s="217"/>
      <c r="B427" s="218"/>
      <c r="C427" s="218"/>
      <c r="D427" s="218"/>
      <c r="E427" s="239"/>
      <c r="F427" s="239"/>
      <c r="G427" s="239"/>
      <c r="H427" s="220"/>
      <c r="I427" s="244"/>
      <c r="J427" s="243"/>
      <c r="K427" s="44"/>
      <c r="L427" s="44"/>
      <c r="M427" s="44"/>
      <c r="N427" s="44"/>
    </row>
    <row r="428" spans="1:14" ht="15.75" hidden="1" x14ac:dyDescent="0.25">
      <c r="A428" s="217"/>
      <c r="B428" s="218"/>
      <c r="C428" s="218"/>
      <c r="D428" s="218"/>
      <c r="E428" s="218"/>
      <c r="F428" s="221"/>
      <c r="G428" s="221"/>
      <c r="H428" s="220"/>
      <c r="I428" s="245"/>
      <c r="J428" s="241"/>
      <c r="K428" s="44"/>
      <c r="L428" s="44"/>
      <c r="M428" s="44"/>
      <c r="N428" s="44"/>
    </row>
    <row r="429" spans="1:14" ht="15.75" hidden="1" x14ac:dyDescent="0.25">
      <c r="A429" s="222"/>
      <c r="B429" s="223"/>
      <c r="C429" s="223"/>
      <c r="D429" s="223"/>
      <c r="E429" s="223"/>
      <c r="F429" s="223"/>
      <c r="G429" s="224"/>
      <c r="H429" s="225"/>
      <c r="I429" s="244"/>
      <c r="J429" s="243"/>
      <c r="K429" s="44"/>
      <c r="L429" s="44"/>
      <c r="M429" s="44"/>
      <c r="N429" s="44"/>
    </row>
    <row r="430" spans="1:14" ht="15.75" hidden="1" x14ac:dyDescent="0.25">
      <c r="A430" s="222"/>
      <c r="B430" s="223"/>
      <c r="C430" s="223"/>
      <c r="D430" s="223"/>
      <c r="E430" s="223"/>
      <c r="F430" s="223"/>
      <c r="G430" s="223"/>
      <c r="H430" s="225"/>
      <c r="I430" s="244"/>
      <c r="J430" s="243"/>
      <c r="K430" s="44"/>
      <c r="L430" s="44"/>
      <c r="M430" s="44"/>
      <c r="N430" s="44"/>
    </row>
    <row r="431" spans="1:14" ht="15.75" hidden="1" x14ac:dyDescent="0.25">
      <c r="A431" s="222"/>
      <c r="B431" s="223"/>
      <c r="C431" s="223"/>
      <c r="D431" s="223"/>
      <c r="E431" s="223"/>
      <c r="F431" s="223"/>
      <c r="G431" s="223"/>
      <c r="H431" s="225"/>
      <c r="I431" s="244"/>
      <c r="J431" s="243"/>
      <c r="K431" s="44"/>
      <c r="L431" s="44"/>
      <c r="M431" s="44"/>
      <c r="N431" s="44"/>
    </row>
    <row r="432" spans="1:14" ht="15.75" x14ac:dyDescent="0.25">
      <c r="A432" s="217" t="s">
        <v>1040</v>
      </c>
      <c r="B432" s="218" t="s">
        <v>61</v>
      </c>
      <c r="C432" s="218" t="s">
        <v>17</v>
      </c>
      <c r="D432" s="218" t="s">
        <v>217</v>
      </c>
      <c r="E432" s="239" t="s">
        <v>3</v>
      </c>
      <c r="F432" s="239" t="s">
        <v>3</v>
      </c>
      <c r="G432" s="239" t="s">
        <v>3</v>
      </c>
      <c r="H432" s="220">
        <v>161186.87</v>
      </c>
      <c r="I432" s="245">
        <f>I433</f>
        <v>161186.87</v>
      </c>
      <c r="J432" s="241">
        <f t="shared" si="16"/>
        <v>100</v>
      </c>
      <c r="K432" s="44"/>
      <c r="L432" s="44"/>
      <c r="M432" s="44"/>
      <c r="N432" s="44"/>
    </row>
    <row r="433" spans="1:14" ht="31.5" x14ac:dyDescent="0.25">
      <c r="A433" s="217" t="s">
        <v>140</v>
      </c>
      <c r="B433" s="218" t="s">
        <v>61</v>
      </c>
      <c r="C433" s="218" t="s">
        <v>17</v>
      </c>
      <c r="D433" s="218" t="s">
        <v>217</v>
      </c>
      <c r="E433" s="218" t="s">
        <v>141</v>
      </c>
      <c r="F433" s="221" t="s">
        <v>3</v>
      </c>
      <c r="G433" s="221" t="s">
        <v>3</v>
      </c>
      <c r="H433" s="220">
        <v>161186.87</v>
      </c>
      <c r="I433" s="245">
        <f>I434</f>
        <v>161186.87</v>
      </c>
      <c r="J433" s="241">
        <f t="shared" si="16"/>
        <v>100</v>
      </c>
      <c r="K433" s="44"/>
      <c r="L433" s="44"/>
      <c r="M433" s="44"/>
      <c r="N433" s="44"/>
    </row>
    <row r="434" spans="1:14" ht="15.75" x14ac:dyDescent="0.25">
      <c r="A434" s="222" t="s">
        <v>1265</v>
      </c>
      <c r="B434" s="223" t="s">
        <v>61</v>
      </c>
      <c r="C434" s="223" t="s">
        <v>17</v>
      </c>
      <c r="D434" s="223" t="s">
        <v>217</v>
      </c>
      <c r="E434" s="223" t="s">
        <v>141</v>
      </c>
      <c r="F434" s="223" t="s">
        <v>1266</v>
      </c>
      <c r="G434" s="224" t="s">
        <v>3</v>
      </c>
      <c r="H434" s="225">
        <v>161186.87</v>
      </c>
      <c r="I434" s="244">
        <v>161186.87</v>
      </c>
      <c r="J434" s="243">
        <f t="shared" si="16"/>
        <v>100</v>
      </c>
      <c r="K434" s="44"/>
      <c r="L434" s="44"/>
      <c r="M434" s="44"/>
      <c r="N434" s="44"/>
    </row>
    <row r="435" spans="1:14" ht="31.5" x14ac:dyDescent="0.25">
      <c r="A435" s="222" t="s">
        <v>56</v>
      </c>
      <c r="B435" s="223" t="s">
        <v>61</v>
      </c>
      <c r="C435" s="223" t="s">
        <v>17</v>
      </c>
      <c r="D435" s="223" t="s">
        <v>217</v>
      </c>
      <c r="E435" s="223" t="s">
        <v>141</v>
      </c>
      <c r="F435" s="223" t="s">
        <v>1266</v>
      </c>
      <c r="G435" s="223" t="s">
        <v>57</v>
      </c>
      <c r="H435" s="225">
        <v>161186.87</v>
      </c>
      <c r="I435" s="244">
        <v>161186.87</v>
      </c>
      <c r="J435" s="243">
        <f t="shared" si="16"/>
        <v>100</v>
      </c>
      <c r="K435" s="44"/>
      <c r="L435" s="44"/>
      <c r="M435" s="44"/>
      <c r="N435" s="44"/>
    </row>
    <row r="436" spans="1:14" ht="15.75" x14ac:dyDescent="0.25">
      <c r="A436" s="222" t="s">
        <v>58</v>
      </c>
      <c r="B436" s="223" t="s">
        <v>61</v>
      </c>
      <c r="C436" s="223" t="s">
        <v>17</v>
      </c>
      <c r="D436" s="223" t="s">
        <v>217</v>
      </c>
      <c r="E436" s="223" t="s">
        <v>141</v>
      </c>
      <c r="F436" s="223" t="s">
        <v>1266</v>
      </c>
      <c r="G436" s="223" t="s">
        <v>59</v>
      </c>
      <c r="H436" s="225">
        <v>161186.87</v>
      </c>
      <c r="I436" s="244">
        <v>161186.87</v>
      </c>
      <c r="J436" s="243">
        <f t="shared" si="16"/>
        <v>100</v>
      </c>
      <c r="K436" s="44"/>
      <c r="L436" s="44"/>
      <c r="M436" s="44"/>
      <c r="N436" s="44"/>
    </row>
    <row r="437" spans="1:14" ht="18.75" hidden="1" x14ac:dyDescent="0.25">
      <c r="A437" s="51"/>
      <c r="B437" s="52"/>
      <c r="C437" s="52"/>
      <c r="D437" s="52"/>
      <c r="E437" s="52"/>
      <c r="F437" s="52"/>
      <c r="G437" s="52"/>
      <c r="H437" s="59"/>
      <c r="I437" s="60"/>
      <c r="J437" s="61"/>
      <c r="K437" s="44"/>
      <c r="L437" s="44"/>
      <c r="M437" s="44"/>
      <c r="N437" s="44"/>
    </row>
    <row r="438" spans="1:14" ht="18.75" hidden="1" x14ac:dyDescent="0.25">
      <c r="A438" s="63"/>
      <c r="B438" s="64"/>
      <c r="C438" s="64"/>
      <c r="D438" s="64"/>
      <c r="E438" s="64"/>
      <c r="F438" s="64"/>
      <c r="G438" s="64"/>
      <c r="H438" s="65"/>
      <c r="I438" s="66"/>
      <c r="J438" s="67"/>
      <c r="K438" s="44"/>
      <c r="L438" s="44"/>
      <c r="M438" s="44"/>
      <c r="N438" s="44"/>
    </row>
    <row r="439" spans="1:14" ht="18.75" hidden="1" x14ac:dyDescent="0.25">
      <c r="A439" s="63"/>
      <c r="B439" s="64"/>
      <c r="C439" s="64"/>
      <c r="D439" s="64"/>
      <c r="E439" s="64"/>
      <c r="F439" s="64"/>
      <c r="G439" s="64"/>
      <c r="H439" s="65"/>
      <c r="I439" s="66"/>
      <c r="J439" s="67"/>
      <c r="K439" s="44"/>
      <c r="L439" s="44"/>
      <c r="M439" s="44"/>
      <c r="N439" s="44"/>
    </row>
    <row r="440" spans="1:14" ht="18.75" hidden="1" x14ac:dyDescent="0.25">
      <c r="A440" s="63"/>
      <c r="B440" s="64"/>
      <c r="C440" s="64"/>
      <c r="D440" s="64"/>
      <c r="E440" s="64"/>
      <c r="F440" s="64"/>
      <c r="G440" s="64"/>
      <c r="H440" s="65"/>
      <c r="I440" s="66"/>
      <c r="J440" s="67"/>
      <c r="K440" s="44"/>
      <c r="L440" s="44"/>
      <c r="M440" s="44"/>
      <c r="N440" s="44"/>
    </row>
    <row r="441" spans="1:14" ht="18.75" hidden="1" x14ac:dyDescent="0.25">
      <c r="A441" s="63"/>
      <c r="B441" s="64"/>
      <c r="C441" s="64"/>
      <c r="D441" s="64"/>
      <c r="E441" s="64"/>
      <c r="F441" s="64"/>
      <c r="G441" s="64"/>
      <c r="H441" s="65"/>
      <c r="I441" s="66"/>
      <c r="J441" s="67"/>
      <c r="K441" s="44"/>
      <c r="L441" s="44"/>
      <c r="M441" s="44"/>
      <c r="N441" s="44"/>
    </row>
    <row r="442" spans="1:14" ht="18.75" hidden="1" x14ac:dyDescent="0.25">
      <c r="A442" s="63"/>
      <c r="B442" s="64"/>
      <c r="C442" s="64"/>
      <c r="D442" s="64"/>
      <c r="E442" s="64"/>
      <c r="F442" s="64"/>
      <c r="G442" s="64"/>
      <c r="H442" s="65"/>
      <c r="I442" s="66"/>
      <c r="J442" s="67"/>
      <c r="K442" s="44"/>
      <c r="L442" s="44"/>
      <c r="M442" s="44"/>
      <c r="N442" s="44"/>
    </row>
    <row r="443" spans="1:14" ht="18.75" hidden="1" x14ac:dyDescent="0.25">
      <c r="A443" s="63"/>
      <c r="B443" s="64"/>
      <c r="C443" s="64"/>
      <c r="D443" s="64"/>
      <c r="E443" s="58"/>
      <c r="F443" s="58"/>
      <c r="G443" s="58"/>
      <c r="H443" s="65"/>
      <c r="I443" s="66"/>
      <c r="J443" s="67"/>
      <c r="K443" s="44"/>
      <c r="L443" s="44"/>
      <c r="M443" s="44"/>
      <c r="N443" s="44"/>
    </row>
    <row r="444" spans="1:14" ht="18.75" hidden="1" x14ac:dyDescent="0.25">
      <c r="A444" s="51"/>
      <c r="B444" s="52"/>
      <c r="C444" s="52"/>
      <c r="D444" s="52"/>
      <c r="E444" s="52"/>
      <c r="F444" s="52"/>
      <c r="G444" s="52"/>
      <c r="H444" s="59"/>
      <c r="I444" s="60"/>
      <c r="J444" s="61"/>
      <c r="K444" s="44"/>
      <c r="L444" s="44"/>
      <c r="M444" s="44"/>
      <c r="N444" s="44"/>
    </row>
    <row r="445" spans="1:14" ht="18.75" hidden="1" x14ac:dyDescent="0.25">
      <c r="A445" s="63"/>
      <c r="B445" s="64"/>
      <c r="C445" s="64"/>
      <c r="D445" s="64"/>
      <c r="E445" s="64"/>
      <c r="F445" s="64"/>
      <c r="G445" s="64"/>
      <c r="H445" s="65"/>
      <c r="I445" s="66"/>
      <c r="J445" s="67"/>
      <c r="K445" s="44"/>
      <c r="L445" s="44"/>
      <c r="M445" s="44"/>
      <c r="N445" s="44"/>
    </row>
    <row r="446" spans="1:14" ht="18.75" hidden="1" x14ac:dyDescent="0.25">
      <c r="A446" s="63"/>
      <c r="B446" s="64"/>
      <c r="C446" s="64"/>
      <c r="D446" s="64"/>
      <c r="E446" s="64"/>
      <c r="F446" s="64"/>
      <c r="G446" s="64"/>
      <c r="H446" s="65"/>
      <c r="I446" s="66"/>
      <c r="J446" s="67"/>
      <c r="K446" s="44"/>
      <c r="L446" s="44"/>
      <c r="M446" s="44"/>
      <c r="N446" s="44"/>
    </row>
    <row r="447" spans="1:14" ht="18.75" hidden="1" x14ac:dyDescent="0.25">
      <c r="A447" s="63"/>
      <c r="B447" s="64"/>
      <c r="C447" s="64"/>
      <c r="D447" s="64"/>
      <c r="E447" s="64"/>
      <c r="F447" s="64"/>
      <c r="G447" s="64"/>
      <c r="H447" s="65"/>
      <c r="I447" s="66"/>
      <c r="J447" s="67"/>
      <c r="K447" s="44"/>
      <c r="L447" s="44"/>
      <c r="M447" s="44"/>
      <c r="N447" s="44"/>
    </row>
    <row r="448" spans="1:14" ht="18.75" hidden="1" x14ac:dyDescent="0.25">
      <c r="A448" s="63"/>
      <c r="B448" s="64"/>
      <c r="C448" s="64"/>
      <c r="D448" s="64"/>
      <c r="E448" s="64"/>
      <c r="F448" s="64"/>
      <c r="G448" s="64"/>
      <c r="H448" s="65"/>
      <c r="I448" s="66"/>
      <c r="J448" s="67"/>
      <c r="K448" s="44"/>
      <c r="L448" s="44"/>
      <c r="M448" s="44"/>
      <c r="N448" s="44"/>
    </row>
    <row r="449" spans="1:14" ht="18.75" hidden="1" x14ac:dyDescent="0.25">
      <c r="A449" s="63"/>
      <c r="B449" s="64"/>
      <c r="C449" s="64"/>
      <c r="D449" s="64"/>
      <c r="E449" s="64"/>
      <c r="F449" s="64"/>
      <c r="G449" s="64"/>
      <c r="H449" s="65"/>
      <c r="I449" s="66"/>
      <c r="J449" s="67"/>
      <c r="K449" s="44"/>
      <c r="L449" s="44"/>
      <c r="M449" s="44"/>
      <c r="N449" s="44"/>
    </row>
    <row r="450" spans="1:14" ht="18.75" hidden="1" x14ac:dyDescent="0.25">
      <c r="A450" s="63"/>
      <c r="B450" s="64"/>
      <c r="C450" s="64"/>
      <c r="D450" s="64"/>
      <c r="E450" s="58"/>
      <c r="F450" s="58"/>
      <c r="G450" s="58"/>
      <c r="H450" s="65"/>
      <c r="I450" s="66"/>
      <c r="J450" s="67"/>
      <c r="K450" s="44"/>
      <c r="L450" s="44"/>
      <c r="M450" s="44"/>
      <c r="N450" s="44"/>
    </row>
    <row r="451" spans="1:14" ht="18.75" hidden="1" x14ac:dyDescent="0.25">
      <c r="A451" s="51"/>
      <c r="B451" s="52"/>
      <c r="C451" s="52"/>
      <c r="D451" s="52"/>
      <c r="E451" s="52"/>
      <c r="F451" s="52"/>
      <c r="G451" s="52"/>
      <c r="H451" s="59"/>
      <c r="I451" s="60"/>
      <c r="J451" s="61"/>
      <c r="K451" s="44"/>
      <c r="L451" s="44"/>
      <c r="M451" s="44"/>
      <c r="N451" s="44"/>
    </row>
    <row r="452" spans="1:14" ht="18.75" hidden="1" x14ac:dyDescent="0.25">
      <c r="A452" s="63"/>
      <c r="B452" s="64"/>
      <c r="C452" s="64"/>
      <c r="D452" s="64"/>
      <c r="E452" s="64"/>
      <c r="F452" s="64"/>
      <c r="G452" s="64"/>
      <c r="H452" s="65"/>
      <c r="I452" s="66"/>
      <c r="J452" s="67"/>
      <c r="K452" s="44"/>
      <c r="L452" s="44"/>
      <c r="M452" s="44"/>
      <c r="N452" s="44"/>
    </row>
    <row r="453" spans="1:14" ht="18.75" hidden="1" x14ac:dyDescent="0.25">
      <c r="A453" s="63"/>
      <c r="B453" s="64"/>
      <c r="C453" s="64"/>
      <c r="D453" s="64"/>
      <c r="E453" s="64"/>
      <c r="F453" s="64"/>
      <c r="G453" s="64"/>
      <c r="H453" s="65"/>
      <c r="I453" s="66"/>
      <c r="J453" s="67"/>
      <c r="K453" s="44"/>
      <c r="L453" s="44"/>
      <c r="M453" s="44"/>
      <c r="N453" s="44"/>
    </row>
    <row r="454" spans="1:14" ht="18.75" hidden="1" x14ac:dyDescent="0.25">
      <c r="A454" s="63"/>
      <c r="B454" s="64"/>
      <c r="C454" s="64"/>
      <c r="D454" s="64"/>
      <c r="E454" s="64"/>
      <c r="F454" s="64"/>
      <c r="G454" s="64"/>
      <c r="H454" s="65"/>
      <c r="I454" s="66"/>
      <c r="J454" s="67"/>
      <c r="K454" s="44"/>
      <c r="L454" s="44"/>
      <c r="M454" s="44"/>
      <c r="N454" s="44"/>
    </row>
    <row r="455" spans="1:14" ht="18.75" hidden="1" x14ac:dyDescent="0.25">
      <c r="A455" s="63"/>
      <c r="B455" s="64"/>
      <c r="C455" s="64"/>
      <c r="D455" s="64"/>
      <c r="E455" s="64"/>
      <c r="F455" s="64"/>
      <c r="G455" s="64"/>
      <c r="H455" s="65"/>
      <c r="I455" s="66"/>
      <c r="J455" s="67"/>
      <c r="K455" s="44"/>
      <c r="L455" s="44"/>
      <c r="M455" s="44"/>
      <c r="N455" s="44"/>
    </row>
    <row r="456" spans="1:14" ht="18.75" hidden="1" x14ac:dyDescent="0.25">
      <c r="A456" s="63"/>
      <c r="B456" s="64"/>
      <c r="C456" s="64"/>
      <c r="D456" s="64"/>
      <c r="E456" s="58"/>
      <c r="F456" s="58"/>
      <c r="G456" s="58"/>
      <c r="H456" s="65"/>
      <c r="I456" s="66"/>
      <c r="J456" s="67"/>
      <c r="K456" s="44"/>
      <c r="L456" s="44"/>
      <c r="M456" s="44"/>
      <c r="N456" s="44"/>
    </row>
    <row r="457" spans="1:14" ht="18.75" hidden="1" x14ac:dyDescent="0.25">
      <c r="A457" s="51"/>
      <c r="B457" s="52"/>
      <c r="C457" s="52"/>
      <c r="D457" s="52"/>
      <c r="E457" s="52"/>
      <c r="F457" s="52"/>
      <c r="G457" s="52"/>
      <c r="H457" s="59"/>
      <c r="I457" s="60"/>
      <c r="J457" s="61"/>
      <c r="K457" s="44"/>
      <c r="L457" s="44"/>
      <c r="M457" s="44"/>
      <c r="N457" s="44"/>
    </row>
    <row r="458" spans="1:14" ht="18.75" hidden="1" x14ac:dyDescent="0.25">
      <c r="A458" s="63"/>
      <c r="B458" s="64"/>
      <c r="C458" s="64"/>
      <c r="D458" s="64"/>
      <c r="E458" s="64"/>
      <c r="F458" s="64"/>
      <c r="G458" s="64"/>
      <c r="H458" s="65"/>
      <c r="I458" s="66"/>
      <c r="J458" s="67"/>
      <c r="K458" s="44"/>
      <c r="L458" s="44"/>
      <c r="M458" s="44"/>
      <c r="N458" s="44"/>
    </row>
    <row r="459" spans="1:14" ht="18.75" hidden="1" x14ac:dyDescent="0.25">
      <c r="A459" s="63"/>
      <c r="B459" s="64"/>
      <c r="C459" s="64"/>
      <c r="D459" s="64"/>
      <c r="E459" s="64"/>
      <c r="F459" s="64"/>
      <c r="G459" s="64"/>
      <c r="H459" s="65"/>
      <c r="I459" s="66"/>
      <c r="J459" s="67"/>
      <c r="K459" s="44"/>
      <c r="L459" s="44"/>
      <c r="M459" s="44"/>
      <c r="N459" s="44"/>
    </row>
    <row r="460" spans="1:14" ht="18.75" hidden="1" x14ac:dyDescent="0.25">
      <c r="A460" s="63"/>
      <c r="B460" s="64"/>
      <c r="C460" s="64"/>
      <c r="D460" s="64"/>
      <c r="E460" s="64"/>
      <c r="F460" s="64"/>
      <c r="G460" s="64"/>
      <c r="H460" s="65"/>
      <c r="I460" s="66"/>
      <c r="J460" s="67"/>
      <c r="K460" s="44"/>
      <c r="L460" s="44"/>
      <c r="M460" s="44"/>
      <c r="N460" s="44"/>
    </row>
    <row r="461" spans="1:14" ht="18.75" hidden="1" x14ac:dyDescent="0.25">
      <c r="A461" s="63"/>
      <c r="B461" s="64"/>
      <c r="C461" s="64"/>
      <c r="D461" s="64"/>
      <c r="E461" s="58"/>
      <c r="F461" s="58"/>
      <c r="G461" s="58"/>
      <c r="H461" s="65"/>
      <c r="I461" s="66"/>
      <c r="J461" s="67"/>
      <c r="K461" s="44"/>
      <c r="L461" s="57"/>
      <c r="M461" s="57"/>
      <c r="N461" s="44"/>
    </row>
    <row r="462" spans="1:14" ht="18.75" hidden="1" x14ac:dyDescent="0.25">
      <c r="A462" s="51"/>
      <c r="B462" s="52"/>
      <c r="C462" s="52"/>
      <c r="D462" s="52"/>
      <c r="E462" s="52"/>
      <c r="F462" s="52"/>
      <c r="G462" s="52"/>
      <c r="H462" s="59"/>
      <c r="I462" s="60"/>
      <c r="J462" s="61"/>
      <c r="K462" s="44"/>
      <c r="L462" s="44"/>
      <c r="M462" s="44"/>
      <c r="N462" s="44"/>
    </row>
    <row r="463" spans="1:14" ht="18.75" hidden="1" x14ac:dyDescent="0.25">
      <c r="A463" s="63"/>
      <c r="B463" s="64"/>
      <c r="C463" s="64"/>
      <c r="D463" s="64"/>
      <c r="E463" s="64"/>
      <c r="F463" s="52"/>
      <c r="G463" s="52"/>
      <c r="H463" s="65"/>
      <c r="I463" s="65"/>
      <c r="J463" s="65"/>
      <c r="K463" s="44"/>
      <c r="L463" s="44"/>
      <c r="M463" s="44"/>
      <c r="N463" s="44"/>
    </row>
    <row r="464" spans="1:14" ht="18.75" hidden="1" x14ac:dyDescent="0.25">
      <c r="A464" s="63"/>
      <c r="B464" s="64"/>
      <c r="C464" s="64"/>
      <c r="D464" s="64"/>
      <c r="E464" s="64"/>
      <c r="F464" s="64"/>
      <c r="G464" s="52"/>
      <c r="H464" s="65"/>
      <c r="I464" s="65"/>
      <c r="J464" s="65"/>
      <c r="K464" s="44"/>
      <c r="L464" s="44"/>
      <c r="M464" s="44"/>
      <c r="N464" s="44"/>
    </row>
    <row r="465" spans="1:14" ht="18.75" hidden="1" x14ac:dyDescent="0.25">
      <c r="A465" s="63"/>
      <c r="B465" s="64"/>
      <c r="C465" s="64"/>
      <c r="D465" s="64"/>
      <c r="E465" s="64"/>
      <c r="F465" s="64"/>
      <c r="G465" s="64"/>
      <c r="H465" s="65"/>
      <c r="I465" s="66"/>
      <c r="J465" s="67"/>
      <c r="K465" s="44"/>
      <c r="L465" s="44"/>
      <c r="M465" s="44"/>
      <c r="N465" s="44"/>
    </row>
    <row r="466" spans="1:14" ht="18.75" hidden="1" x14ac:dyDescent="0.25">
      <c r="A466" s="63"/>
      <c r="B466" s="64"/>
      <c r="C466" s="64"/>
      <c r="D466" s="64"/>
      <c r="E466" s="64"/>
      <c r="F466" s="64"/>
      <c r="G466" s="64"/>
      <c r="H466" s="65"/>
      <c r="I466" s="66"/>
      <c r="J466" s="67"/>
      <c r="K466" s="44"/>
      <c r="L466" s="44"/>
      <c r="M466" s="44"/>
      <c r="N466" s="44"/>
    </row>
    <row r="467" spans="1:14" ht="24.75" customHeight="1" x14ac:dyDescent="0.25">
      <c r="A467" s="217" t="s">
        <v>218</v>
      </c>
      <c r="B467" s="218" t="s">
        <v>72</v>
      </c>
      <c r="C467" s="219" t="s">
        <v>3</v>
      </c>
      <c r="D467" s="219" t="s">
        <v>3</v>
      </c>
      <c r="E467" s="219" t="s">
        <v>3</v>
      </c>
      <c r="F467" s="219" t="s">
        <v>3</v>
      </c>
      <c r="G467" s="219" t="s">
        <v>3</v>
      </c>
      <c r="H467" s="220">
        <v>12080406.140000001</v>
      </c>
      <c r="I467" s="76">
        <f>I468</f>
        <v>8950130.8900000006</v>
      </c>
      <c r="J467" s="77">
        <f t="shared" ref="J467:J519" si="21">I467/H467*100</f>
        <v>74.087996597770015</v>
      </c>
      <c r="K467" s="57"/>
      <c r="L467" s="62"/>
      <c r="M467" s="62"/>
      <c r="N467" s="62"/>
    </row>
    <row r="468" spans="1:14" ht="47.25" x14ac:dyDescent="0.25">
      <c r="A468" s="217" t="s">
        <v>219</v>
      </c>
      <c r="B468" s="218" t="s">
        <v>72</v>
      </c>
      <c r="C468" s="218" t="s">
        <v>17</v>
      </c>
      <c r="D468" s="218" t="s">
        <v>15</v>
      </c>
      <c r="E468" s="219" t="s">
        <v>3</v>
      </c>
      <c r="F468" s="219" t="s">
        <v>3</v>
      </c>
      <c r="G468" s="219" t="s">
        <v>3</v>
      </c>
      <c r="H468" s="220">
        <v>12080406.140000001</v>
      </c>
      <c r="I468" s="60">
        <f>I469+I473</f>
        <v>8950130.8900000006</v>
      </c>
      <c r="J468" s="61">
        <f t="shared" si="21"/>
        <v>74.087996597770015</v>
      </c>
      <c r="K468" s="44"/>
      <c r="L468" s="44"/>
      <c r="M468" s="44"/>
      <c r="N468" s="44"/>
    </row>
    <row r="469" spans="1:14" ht="18.75" x14ac:dyDescent="0.25">
      <c r="A469" s="217" t="s">
        <v>18</v>
      </c>
      <c r="B469" s="218" t="s">
        <v>72</v>
      </c>
      <c r="C469" s="218" t="s">
        <v>17</v>
      </c>
      <c r="D469" s="218" t="s">
        <v>15</v>
      </c>
      <c r="E469" s="218" t="s">
        <v>19</v>
      </c>
      <c r="F469" s="221" t="s">
        <v>3</v>
      </c>
      <c r="G469" s="221" t="s">
        <v>3</v>
      </c>
      <c r="H469" s="225">
        <v>12080406.140000001</v>
      </c>
      <c r="I469" s="66">
        <f>I470</f>
        <v>8950130.8900000006</v>
      </c>
      <c r="J469" s="67">
        <f t="shared" si="21"/>
        <v>74.087996597770015</v>
      </c>
      <c r="K469" s="44"/>
      <c r="L469" s="44"/>
      <c r="M469" s="44"/>
      <c r="N469" s="44"/>
    </row>
    <row r="470" spans="1:14" ht="31.5" x14ac:dyDescent="0.25">
      <c r="A470" s="222" t="s">
        <v>186</v>
      </c>
      <c r="B470" s="223" t="s">
        <v>72</v>
      </c>
      <c r="C470" s="223" t="s">
        <v>17</v>
      </c>
      <c r="D470" s="223" t="s">
        <v>15</v>
      </c>
      <c r="E470" s="223" t="s">
        <v>19</v>
      </c>
      <c r="F470" s="223" t="s">
        <v>187</v>
      </c>
      <c r="G470" s="224" t="s">
        <v>3</v>
      </c>
      <c r="H470" s="225">
        <v>12080406.140000001</v>
      </c>
      <c r="I470" s="66">
        <v>8950130.8900000006</v>
      </c>
      <c r="J470" s="67">
        <f t="shared" si="21"/>
        <v>74.087996597770015</v>
      </c>
      <c r="K470" s="44"/>
      <c r="L470" s="44"/>
      <c r="M470" s="44"/>
      <c r="N470" s="44"/>
    </row>
    <row r="471" spans="1:14" ht="31.5" x14ac:dyDescent="0.25">
      <c r="A471" s="222" t="s">
        <v>88</v>
      </c>
      <c r="B471" s="223" t="s">
        <v>72</v>
      </c>
      <c r="C471" s="223" t="s">
        <v>17</v>
      </c>
      <c r="D471" s="223" t="s">
        <v>15</v>
      </c>
      <c r="E471" s="223" t="s">
        <v>19</v>
      </c>
      <c r="F471" s="223" t="s">
        <v>187</v>
      </c>
      <c r="G471" s="223" t="s">
        <v>89</v>
      </c>
      <c r="H471" s="225">
        <v>12080406.140000001</v>
      </c>
      <c r="I471" s="66">
        <v>8950130.8900000006</v>
      </c>
      <c r="J471" s="67">
        <f t="shared" si="21"/>
        <v>74.087996597770015</v>
      </c>
      <c r="K471" s="44"/>
      <c r="L471" s="44"/>
      <c r="M471" s="44"/>
      <c r="N471" s="44"/>
    </row>
    <row r="472" spans="1:14" ht="18.75" x14ac:dyDescent="0.25">
      <c r="A472" s="222" t="s">
        <v>90</v>
      </c>
      <c r="B472" s="223" t="s">
        <v>72</v>
      </c>
      <c r="C472" s="223" t="s">
        <v>17</v>
      </c>
      <c r="D472" s="223" t="s">
        <v>15</v>
      </c>
      <c r="E472" s="223" t="s">
        <v>19</v>
      </c>
      <c r="F472" s="223" t="s">
        <v>187</v>
      </c>
      <c r="G472" s="223" t="s">
        <v>91</v>
      </c>
      <c r="H472" s="225">
        <v>12080406.140000001</v>
      </c>
      <c r="I472" s="66">
        <v>8950130.8900000006</v>
      </c>
      <c r="J472" s="67">
        <f t="shared" si="21"/>
        <v>74.087996597770015</v>
      </c>
      <c r="K472" s="44"/>
      <c r="L472" s="44"/>
      <c r="M472" s="44"/>
      <c r="N472" s="44"/>
    </row>
    <row r="473" spans="1:14" ht="18.75" hidden="1" x14ac:dyDescent="0.25">
      <c r="A473" s="63"/>
      <c r="B473" s="64"/>
      <c r="C473" s="64"/>
      <c r="D473" s="64"/>
      <c r="E473" s="64"/>
      <c r="F473" s="64"/>
      <c r="G473" s="64"/>
      <c r="H473" s="65"/>
      <c r="I473" s="66"/>
      <c r="J473" s="67"/>
      <c r="K473" s="44"/>
      <c r="L473" s="44"/>
      <c r="M473" s="44"/>
      <c r="N473" s="44"/>
    </row>
    <row r="474" spans="1:14" ht="18.75" hidden="1" x14ac:dyDescent="0.25">
      <c r="A474" s="63"/>
      <c r="B474" s="64"/>
      <c r="C474" s="64"/>
      <c r="D474" s="64"/>
      <c r="E474" s="64"/>
      <c r="F474" s="64"/>
      <c r="G474" s="64"/>
      <c r="H474" s="65"/>
      <c r="I474" s="66"/>
      <c r="J474" s="67"/>
      <c r="K474" s="44"/>
      <c r="L474" s="44"/>
      <c r="M474" s="44"/>
      <c r="N474" s="44"/>
    </row>
    <row r="475" spans="1:14" ht="18.75" hidden="1" x14ac:dyDescent="0.25">
      <c r="A475" s="63"/>
      <c r="B475" s="64"/>
      <c r="C475" s="64"/>
      <c r="D475" s="64"/>
      <c r="E475" s="64"/>
      <c r="F475" s="64"/>
      <c r="G475" s="64"/>
      <c r="H475" s="65"/>
      <c r="I475" s="66"/>
      <c r="J475" s="67"/>
      <c r="K475" s="44"/>
      <c r="L475" s="44"/>
      <c r="M475" s="44"/>
      <c r="N475" s="44"/>
    </row>
    <row r="476" spans="1:14" ht="18.75" hidden="1" x14ac:dyDescent="0.25">
      <c r="A476" s="63"/>
      <c r="B476" s="64"/>
      <c r="C476" s="64"/>
      <c r="D476" s="64"/>
      <c r="E476" s="64"/>
      <c r="F476" s="64"/>
      <c r="G476" s="64"/>
      <c r="H476" s="65"/>
      <c r="I476" s="66"/>
      <c r="J476" s="67"/>
      <c r="K476" s="44"/>
      <c r="L476" s="44"/>
      <c r="M476" s="44"/>
      <c r="N476" s="44"/>
    </row>
    <row r="477" spans="1:14" ht="18.75" hidden="1" x14ac:dyDescent="0.25">
      <c r="A477" s="63"/>
      <c r="B477" s="64"/>
      <c r="C477" s="64"/>
      <c r="D477" s="64"/>
      <c r="E477" s="64"/>
      <c r="F477" s="64"/>
      <c r="G477" s="64"/>
      <c r="H477" s="65"/>
      <c r="I477" s="66"/>
      <c r="J477" s="67"/>
      <c r="K477" s="44"/>
      <c r="L477" s="44"/>
      <c r="M477" s="44"/>
      <c r="N477" s="44"/>
    </row>
    <row r="478" spans="1:14" ht="18.75" hidden="1" x14ac:dyDescent="0.25">
      <c r="A478" s="51"/>
      <c r="B478" s="52"/>
      <c r="C478" s="52"/>
      <c r="D478" s="52"/>
      <c r="E478" s="52"/>
      <c r="F478" s="52"/>
      <c r="G478" s="52"/>
      <c r="H478" s="59"/>
      <c r="I478" s="60"/>
      <c r="J478" s="61"/>
      <c r="K478" s="44"/>
      <c r="L478" s="44"/>
      <c r="M478" s="44"/>
      <c r="N478" s="44"/>
    </row>
    <row r="479" spans="1:14" ht="18.75" hidden="1" x14ac:dyDescent="0.25">
      <c r="A479" s="63"/>
      <c r="B479" s="64"/>
      <c r="C479" s="64"/>
      <c r="D479" s="64"/>
      <c r="E479" s="64"/>
      <c r="F479" s="64"/>
      <c r="G479" s="64"/>
      <c r="H479" s="65"/>
      <c r="I479" s="66"/>
      <c r="J479" s="67"/>
      <c r="K479" s="44"/>
      <c r="L479" s="44"/>
      <c r="M479" s="44"/>
      <c r="N479" s="44"/>
    </row>
    <row r="480" spans="1:14" ht="18.75" hidden="1" x14ac:dyDescent="0.25">
      <c r="A480" s="63"/>
      <c r="B480" s="64"/>
      <c r="C480" s="64"/>
      <c r="D480" s="64"/>
      <c r="E480" s="64"/>
      <c r="F480" s="64"/>
      <c r="G480" s="64"/>
      <c r="H480" s="65"/>
      <c r="I480" s="66"/>
      <c r="J480" s="67"/>
      <c r="K480" s="44"/>
      <c r="L480" s="44"/>
      <c r="M480" s="44"/>
      <c r="N480" s="44"/>
    </row>
    <row r="481" spans="1:14" ht="18.75" hidden="1" x14ac:dyDescent="0.25">
      <c r="A481" s="63"/>
      <c r="B481" s="64"/>
      <c r="C481" s="64"/>
      <c r="D481" s="64"/>
      <c r="E481" s="64"/>
      <c r="F481" s="64"/>
      <c r="G481" s="64"/>
      <c r="H481" s="65"/>
      <c r="I481" s="66"/>
      <c r="J481" s="67"/>
      <c r="K481" s="44"/>
      <c r="L481" s="44"/>
      <c r="M481" s="44"/>
      <c r="N481" s="44"/>
    </row>
    <row r="482" spans="1:14" ht="18.75" hidden="1" x14ac:dyDescent="0.25">
      <c r="A482" s="63"/>
      <c r="B482" s="64"/>
      <c r="C482" s="64"/>
      <c r="D482" s="64"/>
      <c r="E482" s="64"/>
      <c r="F482" s="64"/>
      <c r="G482" s="64"/>
      <c r="H482" s="65"/>
      <c r="I482" s="66"/>
      <c r="J482" s="67"/>
      <c r="K482" s="44"/>
      <c r="L482" s="44"/>
      <c r="M482" s="44"/>
      <c r="N482" s="44"/>
    </row>
    <row r="483" spans="1:14" ht="56.25" x14ac:dyDescent="0.25">
      <c r="A483" s="51" t="s">
        <v>220</v>
      </c>
      <c r="B483" s="52" t="s">
        <v>93</v>
      </c>
      <c r="C483" s="75">
        <v>0</v>
      </c>
      <c r="D483" s="75" t="s">
        <v>3</v>
      </c>
      <c r="E483" s="75" t="s">
        <v>3</v>
      </c>
      <c r="F483" s="58" t="s">
        <v>3</v>
      </c>
      <c r="G483" s="75" t="s">
        <v>3</v>
      </c>
      <c r="H483" s="59">
        <f t="shared" ref="H483:I484" si="22">H484</f>
        <v>23000</v>
      </c>
      <c r="I483" s="60">
        <f t="shared" si="22"/>
        <v>22997.5</v>
      </c>
      <c r="J483" s="61">
        <f t="shared" si="21"/>
        <v>99.989130434782609</v>
      </c>
      <c r="K483" s="44"/>
      <c r="L483" s="57"/>
      <c r="M483" s="57"/>
      <c r="N483" s="44"/>
    </row>
    <row r="484" spans="1:14" ht="56.25" x14ac:dyDescent="0.25">
      <c r="A484" s="51" t="s">
        <v>221</v>
      </c>
      <c r="B484" s="52" t="s">
        <v>93</v>
      </c>
      <c r="C484" s="52">
        <v>0</v>
      </c>
      <c r="D484" s="52" t="s">
        <v>15</v>
      </c>
      <c r="E484" s="75" t="s">
        <v>3</v>
      </c>
      <c r="F484" s="58" t="s">
        <v>3</v>
      </c>
      <c r="G484" s="75" t="s">
        <v>3</v>
      </c>
      <c r="H484" s="59">
        <f t="shared" si="22"/>
        <v>23000</v>
      </c>
      <c r="I484" s="60">
        <v>22997.5</v>
      </c>
      <c r="J484" s="61">
        <f t="shared" si="21"/>
        <v>99.989130434782609</v>
      </c>
      <c r="K484" s="44"/>
      <c r="L484" s="44"/>
      <c r="M484" s="44"/>
      <c r="N484" s="44"/>
    </row>
    <row r="485" spans="1:14" ht="18.75" x14ac:dyDescent="0.25">
      <c r="A485" s="63" t="s">
        <v>18</v>
      </c>
      <c r="B485" s="64" t="s">
        <v>93</v>
      </c>
      <c r="C485" s="64">
        <v>0</v>
      </c>
      <c r="D485" s="64" t="s">
        <v>15</v>
      </c>
      <c r="E485" s="64" t="s">
        <v>19</v>
      </c>
      <c r="F485" s="64" t="s">
        <v>3</v>
      </c>
      <c r="G485" s="72" t="s">
        <v>3</v>
      </c>
      <c r="H485" s="65">
        <v>23000</v>
      </c>
      <c r="I485" s="66">
        <v>22997.5</v>
      </c>
      <c r="J485" s="67">
        <f t="shared" si="21"/>
        <v>99.989130434782609</v>
      </c>
      <c r="K485" s="44"/>
      <c r="L485" s="44"/>
      <c r="M485" s="44"/>
      <c r="N485" s="44"/>
    </row>
    <row r="486" spans="1:14" ht="37.5" x14ac:dyDescent="0.25">
      <c r="A486" s="63" t="s">
        <v>222</v>
      </c>
      <c r="B486" s="64" t="s">
        <v>93</v>
      </c>
      <c r="C486" s="64">
        <v>0</v>
      </c>
      <c r="D486" s="64" t="s">
        <v>15</v>
      </c>
      <c r="E486" s="64" t="s">
        <v>19</v>
      </c>
      <c r="F486" s="64" t="s">
        <v>223</v>
      </c>
      <c r="G486" s="72" t="s">
        <v>3</v>
      </c>
      <c r="H486" s="65">
        <v>23000</v>
      </c>
      <c r="I486" s="66">
        <v>22997.5</v>
      </c>
      <c r="J486" s="67">
        <f t="shared" si="21"/>
        <v>99.989130434782609</v>
      </c>
      <c r="K486" s="44"/>
      <c r="L486" s="44"/>
      <c r="M486" s="44"/>
      <c r="N486" s="44"/>
    </row>
    <row r="487" spans="1:14" ht="37.5" x14ac:dyDescent="0.25">
      <c r="A487" s="63" t="s">
        <v>28</v>
      </c>
      <c r="B487" s="64" t="s">
        <v>93</v>
      </c>
      <c r="C487" s="64">
        <v>0</v>
      </c>
      <c r="D487" s="64" t="s">
        <v>15</v>
      </c>
      <c r="E487" s="64" t="s">
        <v>19</v>
      </c>
      <c r="F487" s="64" t="s">
        <v>223</v>
      </c>
      <c r="G487" s="64" t="s">
        <v>29</v>
      </c>
      <c r="H487" s="65">
        <v>23000</v>
      </c>
      <c r="I487" s="66">
        <v>22997.5</v>
      </c>
      <c r="J487" s="67">
        <f t="shared" si="21"/>
        <v>99.989130434782609</v>
      </c>
      <c r="K487" s="44"/>
      <c r="L487" s="44"/>
      <c r="M487" s="44"/>
      <c r="N487" s="44"/>
    </row>
    <row r="488" spans="1:14" ht="37.5" x14ac:dyDescent="0.25">
      <c r="A488" s="63" t="s">
        <v>30</v>
      </c>
      <c r="B488" s="64" t="s">
        <v>93</v>
      </c>
      <c r="C488" s="64">
        <v>0</v>
      </c>
      <c r="D488" s="64" t="s">
        <v>15</v>
      </c>
      <c r="E488" s="64" t="s">
        <v>19</v>
      </c>
      <c r="F488" s="64" t="s">
        <v>223</v>
      </c>
      <c r="G488" s="64" t="s">
        <v>31</v>
      </c>
      <c r="H488" s="65">
        <v>23000</v>
      </c>
      <c r="I488" s="66">
        <v>22997.5</v>
      </c>
      <c r="J488" s="67">
        <f t="shared" si="21"/>
        <v>99.989130434782609</v>
      </c>
      <c r="K488" s="44"/>
      <c r="L488" s="44"/>
      <c r="M488" s="44"/>
      <c r="N488" s="44"/>
    </row>
    <row r="489" spans="1:14" ht="37.5" x14ac:dyDescent="0.25">
      <c r="A489" s="51" t="s">
        <v>224</v>
      </c>
      <c r="B489" s="52" t="s">
        <v>106</v>
      </c>
      <c r="C489" s="52" t="s">
        <v>3</v>
      </c>
      <c r="D489" s="52" t="s">
        <v>3</v>
      </c>
      <c r="E489" s="52" t="s">
        <v>3</v>
      </c>
      <c r="F489" s="52" t="s">
        <v>3</v>
      </c>
      <c r="G489" s="52" t="s">
        <v>3</v>
      </c>
      <c r="H489" s="59">
        <v>8641384.3900000006</v>
      </c>
      <c r="I489" s="60">
        <f t="shared" ref="I489:I490" si="23">I490</f>
        <v>8561525.5700000003</v>
      </c>
      <c r="J489" s="67">
        <f t="shared" si="21"/>
        <v>99.075856177715977</v>
      </c>
      <c r="K489" s="44"/>
      <c r="L489" s="62"/>
      <c r="M489" s="62"/>
      <c r="N489" s="62"/>
    </row>
    <row r="490" spans="1:14" ht="37.5" x14ac:dyDescent="0.25">
      <c r="A490" s="51" t="s">
        <v>225</v>
      </c>
      <c r="B490" s="52" t="s">
        <v>106</v>
      </c>
      <c r="C490" s="52" t="s">
        <v>17</v>
      </c>
      <c r="D490" s="52" t="s">
        <v>15</v>
      </c>
      <c r="E490" s="52" t="s">
        <v>3</v>
      </c>
      <c r="F490" s="52" t="s">
        <v>3</v>
      </c>
      <c r="G490" s="52" t="s">
        <v>3</v>
      </c>
      <c r="H490" s="59">
        <v>8641384.3900000006</v>
      </c>
      <c r="I490" s="60">
        <f t="shared" si="23"/>
        <v>8561525.5700000003</v>
      </c>
      <c r="J490" s="61">
        <f t="shared" si="21"/>
        <v>99.075856177715977</v>
      </c>
      <c r="K490" s="44"/>
      <c r="L490" s="44"/>
      <c r="M490" s="44"/>
      <c r="N490" s="44"/>
    </row>
    <row r="491" spans="1:14" ht="18.75" x14ac:dyDescent="0.25">
      <c r="A491" s="63" t="s">
        <v>18</v>
      </c>
      <c r="B491" s="64" t="s">
        <v>106</v>
      </c>
      <c r="C491" s="64" t="s">
        <v>17</v>
      </c>
      <c r="D491" s="64" t="s">
        <v>15</v>
      </c>
      <c r="E491" s="64" t="s">
        <v>19</v>
      </c>
      <c r="F491" s="64" t="s">
        <v>3</v>
      </c>
      <c r="G491" s="64" t="s">
        <v>3</v>
      </c>
      <c r="H491" s="65">
        <v>8641384.3900000006</v>
      </c>
      <c r="I491" s="66">
        <f>I492+I495</f>
        <v>8561525.5700000003</v>
      </c>
      <c r="J491" s="67">
        <f t="shared" si="21"/>
        <v>99.075856177715977</v>
      </c>
      <c r="K491" s="44"/>
      <c r="L491" s="44"/>
      <c r="M491" s="44"/>
      <c r="N491" s="44"/>
    </row>
    <row r="492" spans="1:14" ht="37.5" x14ac:dyDescent="0.25">
      <c r="A492" s="63" t="s">
        <v>186</v>
      </c>
      <c r="B492" s="64" t="s">
        <v>106</v>
      </c>
      <c r="C492" s="64" t="s">
        <v>17</v>
      </c>
      <c r="D492" s="64" t="s">
        <v>15</v>
      </c>
      <c r="E492" s="64" t="s">
        <v>19</v>
      </c>
      <c r="F492" s="64" t="s">
        <v>187</v>
      </c>
      <c r="G492" s="64" t="s">
        <v>3</v>
      </c>
      <c r="H492" s="65">
        <v>519315</v>
      </c>
      <c r="I492" s="66">
        <v>439456.18</v>
      </c>
      <c r="J492" s="67">
        <f t="shared" si="21"/>
        <v>84.622277423143942</v>
      </c>
      <c r="K492" s="44"/>
      <c r="L492" s="44"/>
      <c r="M492" s="44"/>
      <c r="N492" s="44"/>
    </row>
    <row r="493" spans="1:14" ht="37.5" x14ac:dyDescent="0.25">
      <c r="A493" s="63" t="s">
        <v>88</v>
      </c>
      <c r="B493" s="64" t="s">
        <v>106</v>
      </c>
      <c r="C493" s="64" t="s">
        <v>17</v>
      </c>
      <c r="D493" s="64" t="s">
        <v>15</v>
      </c>
      <c r="E493" s="64" t="s">
        <v>19</v>
      </c>
      <c r="F493" s="64" t="s">
        <v>187</v>
      </c>
      <c r="G493" s="64" t="s">
        <v>89</v>
      </c>
      <c r="H493" s="65">
        <v>519315</v>
      </c>
      <c r="I493" s="66">
        <v>439456.18</v>
      </c>
      <c r="J493" s="67">
        <f t="shared" si="21"/>
        <v>84.622277423143942</v>
      </c>
      <c r="K493" s="44"/>
      <c r="L493" s="44"/>
      <c r="M493" s="44"/>
      <c r="N493" s="44"/>
    </row>
    <row r="494" spans="1:14" ht="18.75" x14ac:dyDescent="0.25">
      <c r="A494" s="63" t="s">
        <v>90</v>
      </c>
      <c r="B494" s="64" t="s">
        <v>106</v>
      </c>
      <c r="C494" s="64" t="s">
        <v>17</v>
      </c>
      <c r="D494" s="64" t="s">
        <v>15</v>
      </c>
      <c r="E494" s="64" t="s">
        <v>19</v>
      </c>
      <c r="F494" s="64" t="s">
        <v>187</v>
      </c>
      <c r="G494" s="64" t="s">
        <v>91</v>
      </c>
      <c r="H494" s="65">
        <v>519315</v>
      </c>
      <c r="I494" s="66">
        <v>439456.18</v>
      </c>
      <c r="J494" s="67">
        <f t="shared" si="21"/>
        <v>84.622277423143942</v>
      </c>
      <c r="K494" s="44"/>
      <c r="L494" s="44"/>
      <c r="M494" s="44"/>
      <c r="N494" s="44"/>
    </row>
    <row r="495" spans="1:14" ht="37.5" x14ac:dyDescent="0.25">
      <c r="A495" s="63" t="s">
        <v>937</v>
      </c>
      <c r="B495" s="64" t="s">
        <v>106</v>
      </c>
      <c r="C495" s="64" t="s">
        <v>17</v>
      </c>
      <c r="D495" s="64" t="s">
        <v>15</v>
      </c>
      <c r="E495" s="64" t="s">
        <v>19</v>
      </c>
      <c r="F495" s="64" t="s">
        <v>934</v>
      </c>
      <c r="G495" s="64" t="s">
        <v>3</v>
      </c>
      <c r="H495" s="65">
        <v>8122069.3899999997</v>
      </c>
      <c r="I495" s="66">
        <v>8122069.3899999997</v>
      </c>
      <c r="J495" s="67">
        <f t="shared" si="21"/>
        <v>100</v>
      </c>
      <c r="K495" s="44"/>
      <c r="L495" s="44"/>
      <c r="M495" s="44"/>
      <c r="N495" s="44"/>
    </row>
    <row r="496" spans="1:14" ht="37.5" x14ac:dyDescent="0.25">
      <c r="A496" s="63" t="s">
        <v>88</v>
      </c>
      <c r="B496" s="64" t="s">
        <v>106</v>
      </c>
      <c r="C496" s="64" t="s">
        <v>17</v>
      </c>
      <c r="D496" s="64" t="s">
        <v>15</v>
      </c>
      <c r="E496" s="64" t="s">
        <v>19</v>
      </c>
      <c r="F496" s="64" t="s">
        <v>934</v>
      </c>
      <c r="G496" s="64" t="s">
        <v>89</v>
      </c>
      <c r="H496" s="65">
        <v>8122069.3899999997</v>
      </c>
      <c r="I496" s="66">
        <v>8122069.3899999997</v>
      </c>
      <c r="J496" s="67">
        <f t="shared" si="21"/>
        <v>100</v>
      </c>
      <c r="K496" s="44"/>
      <c r="L496" s="44"/>
      <c r="M496" s="44"/>
      <c r="N496" s="44"/>
    </row>
    <row r="497" spans="1:14" ht="18.75" x14ac:dyDescent="0.25">
      <c r="A497" s="63" t="s">
        <v>90</v>
      </c>
      <c r="B497" s="64" t="s">
        <v>106</v>
      </c>
      <c r="C497" s="64" t="s">
        <v>17</v>
      </c>
      <c r="D497" s="64" t="s">
        <v>15</v>
      </c>
      <c r="E497" s="64" t="s">
        <v>19</v>
      </c>
      <c r="F497" s="64" t="s">
        <v>934</v>
      </c>
      <c r="G497" s="64" t="s">
        <v>91</v>
      </c>
      <c r="H497" s="65">
        <v>8122069.3899999997</v>
      </c>
      <c r="I497" s="66">
        <v>8122069.3899999997</v>
      </c>
      <c r="J497" s="67">
        <f t="shared" si="21"/>
        <v>100</v>
      </c>
      <c r="K497" s="44"/>
      <c r="L497" s="44"/>
      <c r="M497" s="44"/>
      <c r="N497" s="44"/>
    </row>
    <row r="498" spans="1:14" ht="31.5" x14ac:dyDescent="0.25">
      <c r="A498" s="246" t="s">
        <v>226</v>
      </c>
      <c r="B498" s="247" t="s">
        <v>110</v>
      </c>
      <c r="C498" s="219" t="s">
        <v>3</v>
      </c>
      <c r="D498" s="219" t="s">
        <v>3</v>
      </c>
      <c r="E498" s="219" t="s">
        <v>3</v>
      </c>
      <c r="F498" s="219" t="s">
        <v>3</v>
      </c>
      <c r="G498" s="219" t="s">
        <v>3</v>
      </c>
      <c r="H498" s="248">
        <v>193159378.22</v>
      </c>
      <c r="I498" s="60">
        <f>I499+I510+I518</f>
        <v>191944132.81999996</v>
      </c>
      <c r="J498" s="61">
        <f t="shared" si="21"/>
        <v>99.370858712013487</v>
      </c>
      <c r="K498" s="57"/>
      <c r="L498" s="62"/>
      <c r="M498" s="62"/>
      <c r="N498" s="62"/>
    </row>
    <row r="499" spans="1:14" ht="31.5" x14ac:dyDescent="0.25">
      <c r="A499" s="246" t="s">
        <v>227</v>
      </c>
      <c r="B499" s="247" t="s">
        <v>110</v>
      </c>
      <c r="C499" s="247" t="s">
        <v>17</v>
      </c>
      <c r="D499" s="247" t="s">
        <v>15</v>
      </c>
      <c r="E499" s="219" t="s">
        <v>3</v>
      </c>
      <c r="F499" s="219" t="s">
        <v>3</v>
      </c>
      <c r="G499" s="219" t="s">
        <v>3</v>
      </c>
      <c r="H499" s="248">
        <v>107465275.47</v>
      </c>
      <c r="I499" s="60">
        <f>I500</f>
        <v>107020557.17999999</v>
      </c>
      <c r="J499" s="61">
        <f t="shared" si="21"/>
        <v>99.586174894118102</v>
      </c>
      <c r="K499" s="44"/>
      <c r="L499" s="57"/>
      <c r="M499" s="57"/>
      <c r="N499" s="57"/>
    </row>
    <row r="500" spans="1:14" ht="18.75" x14ac:dyDescent="0.25">
      <c r="A500" s="246" t="s">
        <v>18</v>
      </c>
      <c r="B500" s="247" t="s">
        <v>110</v>
      </c>
      <c r="C500" s="247" t="s">
        <v>17</v>
      </c>
      <c r="D500" s="247" t="s">
        <v>15</v>
      </c>
      <c r="E500" s="247" t="s">
        <v>19</v>
      </c>
      <c r="F500" s="249" t="s">
        <v>3</v>
      </c>
      <c r="G500" s="249" t="s">
        <v>3</v>
      </c>
      <c r="H500" s="248">
        <v>107465275.47</v>
      </c>
      <c r="I500" s="60">
        <f>I501+I504+I507</f>
        <v>107020557.17999999</v>
      </c>
      <c r="J500" s="61">
        <f t="shared" si="21"/>
        <v>99.586174894118102</v>
      </c>
      <c r="K500" s="44"/>
      <c r="L500" s="44"/>
      <c r="M500" s="44"/>
      <c r="N500" s="44"/>
    </row>
    <row r="501" spans="1:14" ht="31.5" x14ac:dyDescent="0.25">
      <c r="A501" s="250" t="s">
        <v>228</v>
      </c>
      <c r="B501" s="251" t="s">
        <v>110</v>
      </c>
      <c r="C501" s="251" t="s">
        <v>17</v>
      </c>
      <c r="D501" s="251" t="s">
        <v>15</v>
      </c>
      <c r="E501" s="251" t="s">
        <v>19</v>
      </c>
      <c r="F501" s="251" t="s">
        <v>229</v>
      </c>
      <c r="G501" s="252" t="s">
        <v>3</v>
      </c>
      <c r="H501" s="253">
        <v>1072409.8400000001</v>
      </c>
      <c r="I501" s="66">
        <v>747801.48</v>
      </c>
      <c r="J501" s="67">
        <f t="shared" si="21"/>
        <v>69.73094167058369</v>
      </c>
      <c r="K501" s="44"/>
      <c r="L501" s="44"/>
      <c r="M501" s="44"/>
      <c r="N501" s="44"/>
    </row>
    <row r="502" spans="1:14" ht="31.5" x14ac:dyDescent="0.25">
      <c r="A502" s="250" t="s">
        <v>88</v>
      </c>
      <c r="B502" s="251" t="s">
        <v>110</v>
      </c>
      <c r="C502" s="251" t="s">
        <v>17</v>
      </c>
      <c r="D502" s="251" t="s">
        <v>15</v>
      </c>
      <c r="E502" s="251" t="s">
        <v>19</v>
      </c>
      <c r="F502" s="251" t="s">
        <v>229</v>
      </c>
      <c r="G502" s="251" t="s">
        <v>89</v>
      </c>
      <c r="H502" s="253">
        <v>1072409.8400000001</v>
      </c>
      <c r="I502" s="66">
        <v>747801.48</v>
      </c>
      <c r="J502" s="67">
        <f t="shared" si="21"/>
        <v>69.73094167058369</v>
      </c>
      <c r="K502" s="44"/>
      <c r="L502" s="44"/>
      <c r="M502" s="44"/>
      <c r="N502" s="44"/>
    </row>
    <row r="503" spans="1:14" ht="18.75" x14ac:dyDescent="0.25">
      <c r="A503" s="250" t="s">
        <v>90</v>
      </c>
      <c r="B503" s="251" t="s">
        <v>110</v>
      </c>
      <c r="C503" s="251" t="s">
        <v>17</v>
      </c>
      <c r="D503" s="251" t="s">
        <v>15</v>
      </c>
      <c r="E503" s="251" t="s">
        <v>19</v>
      </c>
      <c r="F503" s="251" t="s">
        <v>229</v>
      </c>
      <c r="G503" s="251" t="s">
        <v>91</v>
      </c>
      <c r="H503" s="253">
        <v>1072409.8400000001</v>
      </c>
      <c r="I503" s="66">
        <v>747801.48</v>
      </c>
      <c r="J503" s="67">
        <f t="shared" si="21"/>
        <v>69.73094167058369</v>
      </c>
      <c r="K503" s="44"/>
      <c r="L503" s="44"/>
      <c r="M503" s="44"/>
      <c r="N503" s="44"/>
    </row>
    <row r="504" spans="1:14" ht="18.75" x14ac:dyDescent="0.25">
      <c r="A504" s="250" t="s">
        <v>230</v>
      </c>
      <c r="B504" s="251" t="s">
        <v>110</v>
      </c>
      <c r="C504" s="251" t="s">
        <v>17</v>
      </c>
      <c r="D504" s="251" t="s">
        <v>15</v>
      </c>
      <c r="E504" s="251" t="s">
        <v>19</v>
      </c>
      <c r="F504" s="251" t="s">
        <v>231</v>
      </c>
      <c r="G504" s="252" t="s">
        <v>3</v>
      </c>
      <c r="H504" s="253">
        <v>515310</v>
      </c>
      <c r="I504" s="66">
        <v>395200.07</v>
      </c>
      <c r="J504" s="67">
        <f t="shared" si="21"/>
        <v>76.6917137257185</v>
      </c>
      <c r="K504" s="44"/>
      <c r="L504" s="44"/>
      <c r="M504" s="44"/>
      <c r="N504" s="44"/>
    </row>
    <row r="505" spans="1:14" ht="31.5" x14ac:dyDescent="0.25">
      <c r="A505" s="250" t="s">
        <v>28</v>
      </c>
      <c r="B505" s="251" t="s">
        <v>110</v>
      </c>
      <c r="C505" s="251" t="s">
        <v>17</v>
      </c>
      <c r="D505" s="251" t="s">
        <v>15</v>
      </c>
      <c r="E505" s="251" t="s">
        <v>19</v>
      </c>
      <c r="F505" s="251" t="s">
        <v>231</v>
      </c>
      <c r="G505" s="251" t="s">
        <v>29</v>
      </c>
      <c r="H505" s="253">
        <v>515310</v>
      </c>
      <c r="I505" s="66">
        <v>395200.07</v>
      </c>
      <c r="J505" s="67">
        <f t="shared" si="21"/>
        <v>76.6917137257185</v>
      </c>
      <c r="K505" s="44"/>
      <c r="L505" s="44"/>
      <c r="M505" s="44"/>
      <c r="N505" s="44"/>
    </row>
    <row r="506" spans="1:14" ht="31.5" x14ac:dyDescent="0.25">
      <c r="A506" s="250" t="s">
        <v>30</v>
      </c>
      <c r="B506" s="251" t="s">
        <v>110</v>
      </c>
      <c r="C506" s="251" t="s">
        <v>17</v>
      </c>
      <c r="D506" s="251" t="s">
        <v>15</v>
      </c>
      <c r="E506" s="251" t="s">
        <v>19</v>
      </c>
      <c r="F506" s="251" t="s">
        <v>231</v>
      </c>
      <c r="G506" s="251" t="s">
        <v>31</v>
      </c>
      <c r="H506" s="253">
        <v>515310</v>
      </c>
      <c r="I506" s="66">
        <v>395200.07</v>
      </c>
      <c r="J506" s="67">
        <f t="shared" si="21"/>
        <v>76.6917137257185</v>
      </c>
      <c r="K506" s="44"/>
      <c r="L506" s="44"/>
      <c r="M506" s="44"/>
      <c r="N506" s="44"/>
    </row>
    <row r="507" spans="1:14" ht="31.5" x14ac:dyDescent="0.25">
      <c r="A507" s="250" t="s">
        <v>232</v>
      </c>
      <c r="B507" s="251" t="s">
        <v>110</v>
      </c>
      <c r="C507" s="251" t="s">
        <v>17</v>
      </c>
      <c r="D507" s="251" t="s">
        <v>15</v>
      </c>
      <c r="E507" s="251" t="s">
        <v>19</v>
      </c>
      <c r="F507" s="251" t="s">
        <v>233</v>
      </c>
      <c r="G507" s="252" t="s">
        <v>3</v>
      </c>
      <c r="H507" s="253">
        <v>105877555.63</v>
      </c>
      <c r="I507" s="66">
        <v>105877555.63</v>
      </c>
      <c r="J507" s="67">
        <f t="shared" si="21"/>
        <v>100</v>
      </c>
      <c r="K507" s="44"/>
      <c r="L507" s="44"/>
      <c r="M507" s="44"/>
      <c r="N507" s="44"/>
    </row>
    <row r="508" spans="1:14" ht="31.5" x14ac:dyDescent="0.25">
      <c r="A508" s="250" t="s">
        <v>88</v>
      </c>
      <c r="B508" s="251" t="s">
        <v>110</v>
      </c>
      <c r="C508" s="251" t="s">
        <v>17</v>
      </c>
      <c r="D508" s="251" t="s">
        <v>15</v>
      </c>
      <c r="E508" s="251" t="s">
        <v>19</v>
      </c>
      <c r="F508" s="251" t="s">
        <v>233</v>
      </c>
      <c r="G508" s="251" t="s">
        <v>89</v>
      </c>
      <c r="H508" s="253">
        <v>105877555.63</v>
      </c>
      <c r="I508" s="66">
        <v>105877555.63</v>
      </c>
      <c r="J508" s="67">
        <f t="shared" si="21"/>
        <v>100</v>
      </c>
      <c r="K508" s="44"/>
      <c r="L508" s="44"/>
      <c r="M508" s="44"/>
      <c r="N508" s="44"/>
    </row>
    <row r="509" spans="1:14" ht="18.75" x14ac:dyDescent="0.25">
      <c r="A509" s="250" t="s">
        <v>90</v>
      </c>
      <c r="B509" s="251" t="s">
        <v>110</v>
      </c>
      <c r="C509" s="251" t="s">
        <v>17</v>
      </c>
      <c r="D509" s="251" t="s">
        <v>15</v>
      </c>
      <c r="E509" s="251" t="s">
        <v>19</v>
      </c>
      <c r="F509" s="251" t="s">
        <v>233</v>
      </c>
      <c r="G509" s="251" t="s">
        <v>91</v>
      </c>
      <c r="H509" s="253">
        <v>105877555.63</v>
      </c>
      <c r="I509" s="66">
        <v>105877555.63</v>
      </c>
      <c r="J509" s="67">
        <f t="shared" si="21"/>
        <v>100</v>
      </c>
      <c r="K509" s="44"/>
      <c r="L509" s="44"/>
      <c r="M509" s="44"/>
      <c r="N509" s="44"/>
    </row>
    <row r="510" spans="1:14" ht="47.25" x14ac:dyDescent="0.25">
      <c r="A510" s="246" t="s">
        <v>1267</v>
      </c>
      <c r="B510" s="247" t="s">
        <v>110</v>
      </c>
      <c r="C510" s="247" t="s">
        <v>17</v>
      </c>
      <c r="D510" s="247" t="s">
        <v>45</v>
      </c>
      <c r="E510" s="219" t="s">
        <v>3</v>
      </c>
      <c r="F510" s="219" t="s">
        <v>3</v>
      </c>
      <c r="G510" s="219" t="s">
        <v>3</v>
      </c>
      <c r="H510" s="248">
        <v>54233563.729999997</v>
      </c>
      <c r="I510" s="60">
        <f>I511</f>
        <v>53463036.659999996</v>
      </c>
      <c r="J510" s="61">
        <f t="shared" si="21"/>
        <v>98.579243153121851</v>
      </c>
      <c r="K510" s="44"/>
      <c r="L510" s="44"/>
      <c r="M510" s="44"/>
      <c r="N510" s="44"/>
    </row>
    <row r="511" spans="1:14" ht="18.75" x14ac:dyDescent="0.25">
      <c r="A511" s="246" t="s">
        <v>18</v>
      </c>
      <c r="B511" s="247" t="s">
        <v>110</v>
      </c>
      <c r="C511" s="247" t="s">
        <v>17</v>
      </c>
      <c r="D511" s="247" t="s">
        <v>45</v>
      </c>
      <c r="E511" s="247" t="s">
        <v>19</v>
      </c>
      <c r="F511" s="249" t="s">
        <v>3</v>
      </c>
      <c r="G511" s="249" t="s">
        <v>3</v>
      </c>
      <c r="H511" s="248">
        <v>54233563.729999997</v>
      </c>
      <c r="I511" s="59">
        <f>I512+I515</f>
        <v>53463036.659999996</v>
      </c>
      <c r="J511" s="61">
        <f t="shared" si="21"/>
        <v>98.579243153121851</v>
      </c>
      <c r="K511" s="44"/>
      <c r="L511" s="44"/>
      <c r="M511" s="44"/>
      <c r="N511" s="44"/>
    </row>
    <row r="512" spans="1:14" ht="31.5" x14ac:dyDescent="0.25">
      <c r="A512" s="250" t="s">
        <v>234</v>
      </c>
      <c r="B512" s="251" t="s">
        <v>110</v>
      </c>
      <c r="C512" s="251" t="s">
        <v>17</v>
      </c>
      <c r="D512" s="251" t="s">
        <v>45</v>
      </c>
      <c r="E512" s="251" t="s">
        <v>19</v>
      </c>
      <c r="F512" s="251" t="s">
        <v>235</v>
      </c>
      <c r="G512" s="252" t="s">
        <v>3</v>
      </c>
      <c r="H512" s="253">
        <v>557462.62</v>
      </c>
      <c r="I512" s="65">
        <v>192181.79</v>
      </c>
      <c r="J512" s="67">
        <f t="shared" si="21"/>
        <v>34.474381439243409</v>
      </c>
      <c r="K512" s="44"/>
      <c r="L512" s="44"/>
      <c r="M512" s="44"/>
      <c r="N512" s="44"/>
    </row>
    <row r="513" spans="1:14" ht="31.5" x14ac:dyDescent="0.25">
      <c r="A513" s="250" t="s">
        <v>28</v>
      </c>
      <c r="B513" s="251" t="s">
        <v>110</v>
      </c>
      <c r="C513" s="251" t="s">
        <v>17</v>
      </c>
      <c r="D513" s="251" t="s">
        <v>45</v>
      </c>
      <c r="E513" s="251" t="s">
        <v>19</v>
      </c>
      <c r="F513" s="251" t="s">
        <v>235</v>
      </c>
      <c r="G513" s="251" t="s">
        <v>29</v>
      </c>
      <c r="H513" s="253">
        <v>557462.62</v>
      </c>
      <c r="I513" s="66">
        <v>192181.79</v>
      </c>
      <c r="J513" s="67">
        <f t="shared" si="21"/>
        <v>34.474381439243409</v>
      </c>
      <c r="K513" s="44"/>
      <c r="L513" s="44"/>
      <c r="M513" s="44"/>
      <c r="N513" s="44"/>
    </row>
    <row r="514" spans="1:14" ht="31.5" x14ac:dyDescent="0.25">
      <c r="A514" s="250" t="s">
        <v>30</v>
      </c>
      <c r="B514" s="251" t="s">
        <v>110</v>
      </c>
      <c r="C514" s="251" t="s">
        <v>17</v>
      </c>
      <c r="D514" s="251" t="s">
        <v>45</v>
      </c>
      <c r="E514" s="251" t="s">
        <v>19</v>
      </c>
      <c r="F514" s="251" t="s">
        <v>235</v>
      </c>
      <c r="G514" s="251" t="s">
        <v>31</v>
      </c>
      <c r="H514" s="253">
        <v>557462.62</v>
      </c>
      <c r="I514" s="66">
        <v>192181.79</v>
      </c>
      <c r="J514" s="67">
        <f t="shared" si="21"/>
        <v>34.474381439243409</v>
      </c>
      <c r="K514" s="44"/>
      <c r="L514" s="44"/>
      <c r="M514" s="44"/>
      <c r="N514" s="44"/>
    </row>
    <row r="515" spans="1:14" ht="63" x14ac:dyDescent="0.25">
      <c r="A515" s="250" t="s">
        <v>1268</v>
      </c>
      <c r="B515" s="251" t="s">
        <v>110</v>
      </c>
      <c r="C515" s="251" t="s">
        <v>17</v>
      </c>
      <c r="D515" s="251" t="s">
        <v>45</v>
      </c>
      <c r="E515" s="251" t="s">
        <v>19</v>
      </c>
      <c r="F515" s="251" t="s">
        <v>236</v>
      </c>
      <c r="G515" s="252" t="s">
        <v>3</v>
      </c>
      <c r="H515" s="253">
        <v>53676101.109999999</v>
      </c>
      <c r="I515" s="66">
        <v>53270854.869999997</v>
      </c>
      <c r="J515" s="67">
        <f t="shared" si="21"/>
        <v>99.245015506678627</v>
      </c>
      <c r="K515" s="44"/>
      <c r="L515" s="44"/>
      <c r="M515" s="44"/>
      <c r="N515" s="44"/>
    </row>
    <row r="516" spans="1:14" ht="18.75" x14ac:dyDescent="0.25">
      <c r="A516" s="250" t="s">
        <v>95</v>
      </c>
      <c r="B516" s="251" t="s">
        <v>110</v>
      </c>
      <c r="C516" s="251" t="s">
        <v>17</v>
      </c>
      <c r="D516" s="251" t="s">
        <v>45</v>
      </c>
      <c r="E516" s="251" t="s">
        <v>19</v>
      </c>
      <c r="F516" s="251" t="s">
        <v>236</v>
      </c>
      <c r="G516" s="251" t="s">
        <v>96</v>
      </c>
      <c r="H516" s="253">
        <v>53676101.109999999</v>
      </c>
      <c r="I516" s="66">
        <v>53270854.869999997</v>
      </c>
      <c r="J516" s="67">
        <f t="shared" si="21"/>
        <v>99.245015506678627</v>
      </c>
      <c r="K516" s="44"/>
      <c r="L516" s="44"/>
      <c r="M516" s="44"/>
      <c r="N516" s="44"/>
    </row>
    <row r="517" spans="1:14" ht="18.75" x14ac:dyDescent="0.25">
      <c r="A517" s="250" t="s">
        <v>101</v>
      </c>
      <c r="B517" s="251" t="s">
        <v>110</v>
      </c>
      <c r="C517" s="251" t="s">
        <v>17</v>
      </c>
      <c r="D517" s="251" t="s">
        <v>45</v>
      </c>
      <c r="E517" s="251" t="s">
        <v>19</v>
      </c>
      <c r="F517" s="251" t="s">
        <v>236</v>
      </c>
      <c r="G517" s="251" t="s">
        <v>102</v>
      </c>
      <c r="H517" s="253">
        <v>53676101.109999999</v>
      </c>
      <c r="I517" s="66">
        <v>53270854.869999997</v>
      </c>
      <c r="J517" s="67">
        <f t="shared" si="21"/>
        <v>99.245015506678627</v>
      </c>
      <c r="K517" s="44"/>
      <c r="L517" s="44"/>
      <c r="M517" s="44"/>
      <c r="N517" s="44"/>
    </row>
    <row r="518" spans="1:14" ht="31.5" x14ac:dyDescent="0.25">
      <c r="A518" s="246" t="s">
        <v>237</v>
      </c>
      <c r="B518" s="247" t="s">
        <v>110</v>
      </c>
      <c r="C518" s="247" t="s">
        <v>17</v>
      </c>
      <c r="D518" s="247" t="s">
        <v>53</v>
      </c>
      <c r="E518" s="219" t="s">
        <v>3</v>
      </c>
      <c r="F518" s="219" t="s">
        <v>3</v>
      </c>
      <c r="G518" s="219" t="s">
        <v>3</v>
      </c>
      <c r="H518" s="248">
        <v>31460539.02</v>
      </c>
      <c r="I518" s="60">
        <f>I519</f>
        <v>31460538.98</v>
      </c>
      <c r="J518" s="61">
        <f t="shared" si="21"/>
        <v>99.999999872856606</v>
      </c>
      <c r="K518" s="44"/>
      <c r="L518" s="44"/>
      <c r="M518" s="44"/>
      <c r="N518" s="44"/>
    </row>
    <row r="519" spans="1:14" ht="18.75" x14ac:dyDescent="0.25">
      <c r="A519" s="246" t="s">
        <v>18</v>
      </c>
      <c r="B519" s="247" t="s">
        <v>110</v>
      </c>
      <c r="C519" s="247" t="s">
        <v>17</v>
      </c>
      <c r="D519" s="247" t="s">
        <v>53</v>
      </c>
      <c r="E519" s="247" t="s">
        <v>19</v>
      </c>
      <c r="F519" s="249" t="s">
        <v>3</v>
      </c>
      <c r="G519" s="249" t="s">
        <v>3</v>
      </c>
      <c r="H519" s="248">
        <v>31460539.02</v>
      </c>
      <c r="I519" s="60">
        <f>I520</f>
        <v>31460538.98</v>
      </c>
      <c r="J519" s="61">
        <f t="shared" si="21"/>
        <v>99.999999872856606</v>
      </c>
      <c r="K519" s="44"/>
      <c r="L519" s="44"/>
      <c r="M519" s="44"/>
      <c r="N519" s="44"/>
    </row>
    <row r="520" spans="1:14" ht="31.5" x14ac:dyDescent="0.25">
      <c r="A520" s="250" t="s">
        <v>237</v>
      </c>
      <c r="B520" s="251" t="s">
        <v>110</v>
      </c>
      <c r="C520" s="251" t="s">
        <v>17</v>
      </c>
      <c r="D520" s="251" t="s">
        <v>53</v>
      </c>
      <c r="E520" s="251" t="s">
        <v>19</v>
      </c>
      <c r="F520" s="251" t="s">
        <v>238</v>
      </c>
      <c r="G520" s="252" t="s">
        <v>3</v>
      </c>
      <c r="H520" s="253">
        <v>31460539.02</v>
      </c>
      <c r="I520" s="66">
        <v>31460538.98</v>
      </c>
      <c r="J520" s="67">
        <f t="shared" ref="J520:J690" si="24">I520/H520*100</f>
        <v>99.999999872856606</v>
      </c>
      <c r="K520" s="44"/>
      <c r="L520" s="44"/>
      <c r="M520" s="44"/>
      <c r="N520" s="44"/>
    </row>
    <row r="521" spans="1:14" ht="31.5" x14ac:dyDescent="0.25">
      <c r="A521" s="250" t="s">
        <v>28</v>
      </c>
      <c r="B521" s="251" t="s">
        <v>110</v>
      </c>
      <c r="C521" s="251" t="s">
        <v>17</v>
      </c>
      <c r="D521" s="251" t="s">
        <v>53</v>
      </c>
      <c r="E521" s="251" t="s">
        <v>19</v>
      </c>
      <c r="F521" s="251" t="s">
        <v>238</v>
      </c>
      <c r="G521" s="251" t="s">
        <v>29</v>
      </c>
      <c r="H521" s="253">
        <v>2890282.61</v>
      </c>
      <c r="I521" s="66">
        <v>2890282.61</v>
      </c>
      <c r="J521" s="67">
        <f t="shared" si="24"/>
        <v>100</v>
      </c>
      <c r="K521" s="44"/>
      <c r="L521" s="44"/>
      <c r="M521" s="44"/>
      <c r="N521" s="44"/>
    </row>
    <row r="522" spans="1:14" ht="31.5" x14ac:dyDescent="0.25">
      <c r="A522" s="250" t="s">
        <v>30</v>
      </c>
      <c r="B522" s="251" t="s">
        <v>110</v>
      </c>
      <c r="C522" s="251" t="s">
        <v>17</v>
      </c>
      <c r="D522" s="251" t="s">
        <v>53</v>
      </c>
      <c r="E522" s="251" t="s">
        <v>19</v>
      </c>
      <c r="F522" s="251" t="s">
        <v>238</v>
      </c>
      <c r="G522" s="251" t="s">
        <v>31</v>
      </c>
      <c r="H522" s="253">
        <v>2890282.61</v>
      </c>
      <c r="I522" s="66">
        <v>2890282.61</v>
      </c>
      <c r="J522" s="67">
        <f t="shared" si="24"/>
        <v>100</v>
      </c>
      <c r="K522" s="44"/>
      <c r="L522" s="44"/>
      <c r="M522" s="44"/>
      <c r="N522" s="44"/>
    </row>
    <row r="523" spans="1:14" ht="18.75" x14ac:dyDescent="0.25">
      <c r="A523" s="250" t="s">
        <v>95</v>
      </c>
      <c r="B523" s="251" t="s">
        <v>110</v>
      </c>
      <c r="C523" s="251" t="s">
        <v>17</v>
      </c>
      <c r="D523" s="251" t="s">
        <v>53</v>
      </c>
      <c r="E523" s="251" t="s">
        <v>19</v>
      </c>
      <c r="F523" s="251" t="s">
        <v>238</v>
      </c>
      <c r="G523" s="251" t="s">
        <v>96</v>
      </c>
      <c r="H523" s="253">
        <v>28570256.41</v>
      </c>
      <c r="I523" s="66">
        <v>28570256.370000001</v>
      </c>
      <c r="J523" s="67">
        <f t="shared" si="24"/>
        <v>99.999999859994261</v>
      </c>
      <c r="K523" s="44"/>
      <c r="L523" s="44"/>
      <c r="M523" s="44"/>
      <c r="N523" s="44"/>
    </row>
    <row r="524" spans="1:14" ht="18.75" x14ac:dyDescent="0.25">
      <c r="A524" s="250" t="s">
        <v>101</v>
      </c>
      <c r="B524" s="251" t="s">
        <v>110</v>
      </c>
      <c r="C524" s="251" t="s">
        <v>17</v>
      </c>
      <c r="D524" s="251" t="s">
        <v>53</v>
      </c>
      <c r="E524" s="251" t="s">
        <v>19</v>
      </c>
      <c r="F524" s="251" t="s">
        <v>238</v>
      </c>
      <c r="G524" s="251" t="s">
        <v>102</v>
      </c>
      <c r="H524" s="253">
        <v>28570256.41</v>
      </c>
      <c r="I524" s="66">
        <v>28570256.370000001</v>
      </c>
      <c r="J524" s="67">
        <f t="shared" si="24"/>
        <v>99.999999859994261</v>
      </c>
      <c r="K524" s="44"/>
      <c r="L524" s="44"/>
      <c r="M524" s="44"/>
      <c r="N524" s="44"/>
    </row>
    <row r="525" spans="1:14" ht="18.75" hidden="1" x14ac:dyDescent="0.25">
      <c r="A525" s="63"/>
      <c r="B525" s="64"/>
      <c r="C525" s="64"/>
      <c r="D525" s="64"/>
      <c r="E525" s="58"/>
      <c r="F525" s="58"/>
      <c r="G525" s="58"/>
      <c r="H525" s="65"/>
      <c r="I525" s="66"/>
      <c r="J525" s="67"/>
      <c r="K525" s="44"/>
      <c r="L525" s="44"/>
      <c r="M525" s="44"/>
      <c r="N525" s="44"/>
    </row>
    <row r="526" spans="1:14" ht="18.75" hidden="1" x14ac:dyDescent="0.25">
      <c r="A526" s="63"/>
      <c r="B526" s="64"/>
      <c r="C526" s="64"/>
      <c r="D526" s="64"/>
      <c r="E526" s="64"/>
      <c r="F526" s="64"/>
      <c r="G526" s="64"/>
      <c r="H526" s="65"/>
      <c r="I526" s="66"/>
      <c r="J526" s="67"/>
      <c r="K526" s="44"/>
      <c r="L526" s="44"/>
      <c r="M526" s="44"/>
      <c r="N526" s="44"/>
    </row>
    <row r="527" spans="1:14" ht="18.75" hidden="1" x14ac:dyDescent="0.25">
      <c r="A527" s="63"/>
      <c r="B527" s="64"/>
      <c r="C527" s="64"/>
      <c r="D527" s="64"/>
      <c r="E527" s="64"/>
      <c r="F527" s="64"/>
      <c r="G527" s="64"/>
      <c r="H527" s="65"/>
      <c r="I527" s="66"/>
      <c r="J527" s="67"/>
      <c r="K527" s="44"/>
      <c r="L527" s="44"/>
      <c r="M527" s="44"/>
      <c r="N527" s="44"/>
    </row>
    <row r="528" spans="1:14" ht="47.25" x14ac:dyDescent="0.25">
      <c r="A528" s="217" t="s">
        <v>239</v>
      </c>
      <c r="B528" s="218" t="s">
        <v>165</v>
      </c>
      <c r="C528" s="219" t="s">
        <v>3</v>
      </c>
      <c r="D528" s="219" t="s">
        <v>3</v>
      </c>
      <c r="E528" s="219" t="s">
        <v>3</v>
      </c>
      <c r="F528" s="219" t="s">
        <v>3</v>
      </c>
      <c r="G528" s="219" t="s">
        <v>3</v>
      </c>
      <c r="H528" s="220">
        <v>6824231.7599999998</v>
      </c>
      <c r="I528" s="60">
        <f>I529+I534</f>
        <v>6673992.7399999993</v>
      </c>
      <c r="J528" s="61">
        <f t="shared" si="24"/>
        <v>97.798447865141085</v>
      </c>
      <c r="K528" s="44"/>
      <c r="L528" s="62"/>
      <c r="M528" s="62"/>
      <c r="N528" s="62"/>
    </row>
    <row r="529" spans="1:14" ht="31.5" x14ac:dyDescent="0.25">
      <c r="A529" s="217" t="s">
        <v>240</v>
      </c>
      <c r="B529" s="218" t="s">
        <v>165</v>
      </c>
      <c r="C529" s="218" t="s">
        <v>17</v>
      </c>
      <c r="D529" s="218" t="s">
        <v>15</v>
      </c>
      <c r="E529" s="219" t="s">
        <v>3</v>
      </c>
      <c r="F529" s="219" t="s">
        <v>3</v>
      </c>
      <c r="G529" s="219" t="s">
        <v>3</v>
      </c>
      <c r="H529" s="220">
        <v>606593.41</v>
      </c>
      <c r="I529" s="60">
        <f t="shared" ref="I529:I530" si="25">I530</f>
        <v>456354.39</v>
      </c>
      <c r="J529" s="61">
        <f t="shared" si="24"/>
        <v>75.232335610108265</v>
      </c>
      <c r="K529" s="44"/>
      <c r="L529" s="44"/>
      <c r="M529" s="44"/>
      <c r="N529" s="44"/>
    </row>
    <row r="530" spans="1:14" ht="18.75" x14ac:dyDescent="0.25">
      <c r="A530" s="217" t="s">
        <v>18</v>
      </c>
      <c r="B530" s="218" t="s">
        <v>165</v>
      </c>
      <c r="C530" s="218" t="s">
        <v>17</v>
      </c>
      <c r="D530" s="218" t="s">
        <v>15</v>
      </c>
      <c r="E530" s="218" t="s">
        <v>19</v>
      </c>
      <c r="F530" s="221" t="s">
        <v>3</v>
      </c>
      <c r="G530" s="221" t="s">
        <v>3</v>
      </c>
      <c r="H530" s="220">
        <v>606593.41</v>
      </c>
      <c r="I530" s="59">
        <f t="shared" si="25"/>
        <v>456354.39</v>
      </c>
      <c r="J530" s="61">
        <f t="shared" si="24"/>
        <v>75.232335610108265</v>
      </c>
      <c r="K530" s="44"/>
      <c r="L530" s="44"/>
      <c r="M530" s="44"/>
      <c r="N530" s="44"/>
    </row>
    <row r="531" spans="1:14" ht="18.75" x14ac:dyDescent="0.25">
      <c r="A531" s="222" t="s">
        <v>241</v>
      </c>
      <c r="B531" s="223" t="s">
        <v>165</v>
      </c>
      <c r="C531" s="223" t="s">
        <v>17</v>
      </c>
      <c r="D531" s="223" t="s">
        <v>15</v>
      </c>
      <c r="E531" s="223" t="s">
        <v>19</v>
      </c>
      <c r="F531" s="223" t="s">
        <v>242</v>
      </c>
      <c r="G531" s="224" t="s">
        <v>3</v>
      </c>
      <c r="H531" s="225">
        <v>606593.41</v>
      </c>
      <c r="I531" s="66">
        <v>456354.39</v>
      </c>
      <c r="J531" s="67">
        <f t="shared" si="24"/>
        <v>75.232335610108265</v>
      </c>
      <c r="K531" s="44"/>
      <c r="L531" s="44"/>
      <c r="M531" s="44"/>
      <c r="N531" s="44"/>
    </row>
    <row r="532" spans="1:14" ht="31.5" x14ac:dyDescent="0.25">
      <c r="A532" s="222" t="s">
        <v>28</v>
      </c>
      <c r="B532" s="223" t="s">
        <v>165</v>
      </c>
      <c r="C532" s="223" t="s">
        <v>17</v>
      </c>
      <c r="D532" s="223" t="s">
        <v>15</v>
      </c>
      <c r="E532" s="223" t="s">
        <v>19</v>
      </c>
      <c r="F532" s="223" t="s">
        <v>242</v>
      </c>
      <c r="G532" s="223" t="s">
        <v>29</v>
      </c>
      <c r="H532" s="225">
        <v>606593.41</v>
      </c>
      <c r="I532" s="66">
        <v>456354.39</v>
      </c>
      <c r="J532" s="67">
        <f t="shared" si="24"/>
        <v>75.232335610108265</v>
      </c>
      <c r="K532" s="44"/>
      <c r="L532" s="44"/>
      <c r="M532" s="44"/>
      <c r="N532" s="44"/>
    </row>
    <row r="533" spans="1:14" ht="31.5" x14ac:dyDescent="0.25">
      <c r="A533" s="222" t="s">
        <v>30</v>
      </c>
      <c r="B533" s="223" t="s">
        <v>165</v>
      </c>
      <c r="C533" s="223" t="s">
        <v>17</v>
      </c>
      <c r="D533" s="223" t="s">
        <v>15</v>
      </c>
      <c r="E533" s="223" t="s">
        <v>19</v>
      </c>
      <c r="F533" s="223" t="s">
        <v>242</v>
      </c>
      <c r="G533" s="223" t="s">
        <v>31</v>
      </c>
      <c r="H533" s="225">
        <v>606593.41</v>
      </c>
      <c r="I533" s="66">
        <v>456354.39</v>
      </c>
      <c r="J533" s="67">
        <f t="shared" si="24"/>
        <v>75.232335610108265</v>
      </c>
      <c r="K533" s="44"/>
      <c r="L533" s="44"/>
      <c r="M533" s="44"/>
      <c r="N533" s="44"/>
    </row>
    <row r="534" spans="1:14" ht="31.5" x14ac:dyDescent="0.25">
      <c r="A534" s="217" t="s">
        <v>243</v>
      </c>
      <c r="B534" s="218" t="s">
        <v>165</v>
      </c>
      <c r="C534" s="218" t="s">
        <v>17</v>
      </c>
      <c r="D534" s="218" t="s">
        <v>45</v>
      </c>
      <c r="E534" s="219" t="s">
        <v>3</v>
      </c>
      <c r="F534" s="219" t="s">
        <v>3</v>
      </c>
      <c r="G534" s="219" t="s">
        <v>3</v>
      </c>
      <c r="H534" s="220">
        <v>6217638.3499999996</v>
      </c>
      <c r="I534" s="60">
        <f>I535</f>
        <v>6217638.3499999996</v>
      </c>
      <c r="J534" s="61">
        <f t="shared" si="24"/>
        <v>100</v>
      </c>
      <c r="K534" s="44"/>
      <c r="L534" s="44"/>
      <c r="M534" s="44"/>
      <c r="N534" s="44"/>
    </row>
    <row r="535" spans="1:14" ht="18.75" x14ac:dyDescent="0.25">
      <c r="A535" s="217" t="s">
        <v>18</v>
      </c>
      <c r="B535" s="218" t="s">
        <v>165</v>
      </c>
      <c r="C535" s="218" t="s">
        <v>17</v>
      </c>
      <c r="D535" s="218" t="s">
        <v>45</v>
      </c>
      <c r="E535" s="218" t="s">
        <v>19</v>
      </c>
      <c r="F535" s="221" t="s">
        <v>3</v>
      </c>
      <c r="G535" s="221" t="s">
        <v>3</v>
      </c>
      <c r="H535" s="220">
        <v>6217638.3499999996</v>
      </c>
      <c r="I535" s="60">
        <f>I536+I539</f>
        <v>6217638.3499999996</v>
      </c>
      <c r="J535" s="61">
        <f t="shared" si="24"/>
        <v>100</v>
      </c>
      <c r="K535" s="44"/>
      <c r="L535" s="44"/>
      <c r="M535" s="44"/>
      <c r="N535" s="44"/>
    </row>
    <row r="536" spans="1:14" ht="31.5" x14ac:dyDescent="0.25">
      <c r="A536" s="222" t="s">
        <v>243</v>
      </c>
      <c r="B536" s="223" t="s">
        <v>165</v>
      </c>
      <c r="C536" s="223" t="s">
        <v>17</v>
      </c>
      <c r="D536" s="223" t="s">
        <v>45</v>
      </c>
      <c r="E536" s="223" t="s">
        <v>19</v>
      </c>
      <c r="F536" s="223" t="s">
        <v>244</v>
      </c>
      <c r="G536" s="224" t="s">
        <v>3</v>
      </c>
      <c r="H536" s="225">
        <v>6217638.3499999996</v>
      </c>
      <c r="I536" s="66">
        <v>6217638.3499999996</v>
      </c>
      <c r="J536" s="67">
        <f t="shared" si="24"/>
        <v>100</v>
      </c>
      <c r="K536" s="44"/>
      <c r="L536" s="44"/>
      <c r="M536" s="44"/>
      <c r="N536" s="44"/>
    </row>
    <row r="537" spans="1:14" ht="31.5" x14ac:dyDescent="0.25">
      <c r="A537" s="222" t="s">
        <v>28</v>
      </c>
      <c r="B537" s="223" t="s">
        <v>165</v>
      </c>
      <c r="C537" s="223" t="s">
        <v>17</v>
      </c>
      <c r="D537" s="223" t="s">
        <v>45</v>
      </c>
      <c r="E537" s="223" t="s">
        <v>19</v>
      </c>
      <c r="F537" s="223" t="s">
        <v>244</v>
      </c>
      <c r="G537" s="223" t="s">
        <v>29</v>
      </c>
      <c r="H537" s="225">
        <v>6217638.3499999996</v>
      </c>
      <c r="I537" s="66">
        <v>6217638.3499999996</v>
      </c>
      <c r="J537" s="67">
        <f t="shared" si="24"/>
        <v>100</v>
      </c>
      <c r="K537" s="44"/>
      <c r="L537" s="44"/>
      <c r="M537" s="44"/>
      <c r="N537" s="44"/>
    </row>
    <row r="538" spans="1:14" ht="31.5" x14ac:dyDescent="0.25">
      <c r="A538" s="222" t="s">
        <v>30</v>
      </c>
      <c r="B538" s="223" t="s">
        <v>165</v>
      </c>
      <c r="C538" s="223" t="s">
        <v>17</v>
      </c>
      <c r="D538" s="223" t="s">
        <v>45</v>
      </c>
      <c r="E538" s="223" t="s">
        <v>19</v>
      </c>
      <c r="F538" s="223" t="s">
        <v>244</v>
      </c>
      <c r="G538" s="223" t="s">
        <v>31</v>
      </c>
      <c r="H538" s="225">
        <v>6217638.3499999996</v>
      </c>
      <c r="I538" s="66">
        <v>6217638.3499999996</v>
      </c>
      <c r="J538" s="67">
        <f t="shared" si="24"/>
        <v>100</v>
      </c>
      <c r="K538" s="44"/>
      <c r="L538" s="44"/>
      <c r="M538" s="44"/>
      <c r="N538" s="44"/>
    </row>
    <row r="539" spans="1:14" ht="18.75" hidden="1" x14ac:dyDescent="0.25">
      <c r="A539" s="63"/>
      <c r="B539" s="64"/>
      <c r="C539" s="64"/>
      <c r="D539" s="64"/>
      <c r="E539" s="64"/>
      <c r="F539" s="64"/>
      <c r="G539" s="72"/>
      <c r="H539" s="65"/>
      <c r="I539" s="66"/>
      <c r="J539" s="67" t="e">
        <f t="shared" si="24"/>
        <v>#DIV/0!</v>
      </c>
      <c r="K539" s="44"/>
      <c r="L539" s="44"/>
      <c r="M539" s="44"/>
      <c r="N539" s="44"/>
    </row>
    <row r="540" spans="1:14" ht="18.75" hidden="1" x14ac:dyDescent="0.25">
      <c r="A540" s="63"/>
      <c r="B540" s="64"/>
      <c r="C540" s="64"/>
      <c r="D540" s="64"/>
      <c r="E540" s="64"/>
      <c r="F540" s="64"/>
      <c r="G540" s="64"/>
      <c r="H540" s="65"/>
      <c r="I540" s="66"/>
      <c r="J540" s="67" t="e">
        <f t="shared" si="24"/>
        <v>#DIV/0!</v>
      </c>
      <c r="K540" s="44"/>
      <c r="L540" s="44"/>
      <c r="M540" s="44"/>
      <c r="N540" s="44"/>
    </row>
    <row r="541" spans="1:14" ht="18.75" hidden="1" x14ac:dyDescent="0.25">
      <c r="A541" s="63"/>
      <c r="B541" s="64"/>
      <c r="C541" s="64"/>
      <c r="D541" s="64"/>
      <c r="E541" s="64"/>
      <c r="F541" s="64"/>
      <c r="G541" s="64"/>
      <c r="H541" s="65"/>
      <c r="I541" s="66"/>
      <c r="J541" s="67" t="e">
        <f t="shared" si="24"/>
        <v>#DIV/0!</v>
      </c>
      <c r="K541" s="44"/>
      <c r="L541" s="44"/>
      <c r="M541" s="44"/>
      <c r="N541" s="44"/>
    </row>
    <row r="542" spans="1:14" ht="31.5" x14ac:dyDescent="0.25">
      <c r="A542" s="217" t="s">
        <v>1269</v>
      </c>
      <c r="B542" s="218" t="s">
        <v>13</v>
      </c>
      <c r="C542" s="219" t="s">
        <v>3</v>
      </c>
      <c r="D542" s="219" t="s">
        <v>3</v>
      </c>
      <c r="E542" s="219" t="s">
        <v>3</v>
      </c>
      <c r="F542" s="219" t="s">
        <v>3</v>
      </c>
      <c r="G542" s="219" t="s">
        <v>3</v>
      </c>
      <c r="H542" s="220">
        <v>18000</v>
      </c>
      <c r="I542" s="60">
        <f>I543+I548</f>
        <v>18000</v>
      </c>
      <c r="J542" s="61">
        <f t="shared" si="24"/>
        <v>100</v>
      </c>
      <c r="K542" s="44"/>
      <c r="L542" s="44"/>
      <c r="M542" s="44"/>
      <c r="N542" s="44"/>
    </row>
    <row r="543" spans="1:14" ht="31.5" x14ac:dyDescent="0.25">
      <c r="A543" s="217" t="s">
        <v>1270</v>
      </c>
      <c r="B543" s="218" t="s">
        <v>13</v>
      </c>
      <c r="C543" s="218" t="s">
        <v>17</v>
      </c>
      <c r="D543" s="218" t="s">
        <v>53</v>
      </c>
      <c r="E543" s="219" t="s">
        <v>3</v>
      </c>
      <c r="F543" s="219" t="s">
        <v>3</v>
      </c>
      <c r="G543" s="219" t="s">
        <v>3</v>
      </c>
      <c r="H543" s="220">
        <v>18000</v>
      </c>
      <c r="I543" s="60">
        <f>I544</f>
        <v>18000</v>
      </c>
      <c r="J543" s="61">
        <f t="shared" si="24"/>
        <v>100</v>
      </c>
      <c r="K543" s="44"/>
      <c r="L543" s="44"/>
      <c r="M543" s="44"/>
      <c r="N543" s="44"/>
    </row>
    <row r="544" spans="1:14" ht="18.75" x14ac:dyDescent="0.25">
      <c r="A544" s="217" t="s">
        <v>18</v>
      </c>
      <c r="B544" s="218" t="s">
        <v>13</v>
      </c>
      <c r="C544" s="218" t="s">
        <v>17</v>
      </c>
      <c r="D544" s="218" t="s">
        <v>53</v>
      </c>
      <c r="E544" s="218" t="s">
        <v>19</v>
      </c>
      <c r="F544" s="221" t="s">
        <v>3</v>
      </c>
      <c r="G544" s="221" t="s">
        <v>3</v>
      </c>
      <c r="H544" s="220">
        <v>18000</v>
      </c>
      <c r="I544" s="66">
        <f>I545</f>
        <v>18000</v>
      </c>
      <c r="J544" s="67">
        <f t="shared" si="24"/>
        <v>100</v>
      </c>
      <c r="K544" s="44"/>
      <c r="L544" s="44"/>
      <c r="M544" s="44"/>
      <c r="N544" s="44"/>
    </row>
    <row r="545" spans="1:14" ht="18.75" x14ac:dyDescent="0.25">
      <c r="A545" s="222" t="s">
        <v>1271</v>
      </c>
      <c r="B545" s="223" t="s">
        <v>13</v>
      </c>
      <c r="C545" s="223" t="s">
        <v>17</v>
      </c>
      <c r="D545" s="223" t="s">
        <v>53</v>
      </c>
      <c r="E545" s="223" t="s">
        <v>19</v>
      </c>
      <c r="F545" s="223" t="s">
        <v>1272</v>
      </c>
      <c r="G545" s="224" t="s">
        <v>3</v>
      </c>
      <c r="H545" s="225">
        <v>18000</v>
      </c>
      <c r="I545" s="66">
        <v>18000</v>
      </c>
      <c r="J545" s="67">
        <f t="shared" si="24"/>
        <v>100</v>
      </c>
      <c r="K545" s="44"/>
      <c r="L545" s="44"/>
      <c r="M545" s="44"/>
      <c r="N545" s="44"/>
    </row>
    <row r="546" spans="1:14" ht="31.5" x14ac:dyDescent="0.25">
      <c r="A546" s="222" t="s">
        <v>28</v>
      </c>
      <c r="B546" s="223" t="s">
        <v>13</v>
      </c>
      <c r="C546" s="223" t="s">
        <v>17</v>
      </c>
      <c r="D546" s="223" t="s">
        <v>53</v>
      </c>
      <c r="E546" s="223" t="s">
        <v>19</v>
      </c>
      <c r="F546" s="223" t="s">
        <v>1272</v>
      </c>
      <c r="G546" s="223" t="s">
        <v>29</v>
      </c>
      <c r="H546" s="225">
        <v>18000</v>
      </c>
      <c r="I546" s="66">
        <v>18000</v>
      </c>
      <c r="J546" s="67">
        <f t="shared" si="24"/>
        <v>100</v>
      </c>
      <c r="K546" s="44"/>
      <c r="L546" s="44"/>
      <c r="M546" s="44"/>
      <c r="N546" s="44"/>
    </row>
    <row r="547" spans="1:14" ht="31.5" x14ac:dyDescent="0.25">
      <c r="A547" s="222" t="s">
        <v>30</v>
      </c>
      <c r="B547" s="223" t="s">
        <v>13</v>
      </c>
      <c r="C547" s="223" t="s">
        <v>17</v>
      </c>
      <c r="D547" s="223" t="s">
        <v>53</v>
      </c>
      <c r="E547" s="223" t="s">
        <v>19</v>
      </c>
      <c r="F547" s="223" t="s">
        <v>1272</v>
      </c>
      <c r="G547" s="223" t="s">
        <v>31</v>
      </c>
      <c r="H547" s="225">
        <v>18000</v>
      </c>
      <c r="I547" s="66">
        <v>18000</v>
      </c>
      <c r="J547" s="67">
        <f t="shared" si="24"/>
        <v>100</v>
      </c>
      <c r="K547" s="44"/>
      <c r="L547" s="44"/>
      <c r="M547" s="44"/>
      <c r="N547" s="44"/>
    </row>
    <row r="548" spans="1:14" ht="18.75" hidden="1" x14ac:dyDescent="0.25">
      <c r="A548" s="217"/>
      <c r="B548" s="218"/>
      <c r="C548" s="218"/>
      <c r="D548" s="218"/>
      <c r="E548" s="219"/>
      <c r="F548" s="219"/>
      <c r="G548" s="219"/>
      <c r="H548" s="220"/>
      <c r="I548" s="66"/>
      <c r="J548" s="67"/>
      <c r="K548" s="44"/>
      <c r="L548" s="44"/>
      <c r="M548" s="44"/>
      <c r="N548" s="44"/>
    </row>
    <row r="549" spans="1:14" ht="18.75" hidden="1" x14ac:dyDescent="0.25">
      <c r="A549" s="217"/>
      <c r="B549" s="218"/>
      <c r="C549" s="218"/>
      <c r="D549" s="218"/>
      <c r="E549" s="218"/>
      <c r="F549" s="221"/>
      <c r="G549" s="221"/>
      <c r="H549" s="220"/>
      <c r="I549" s="66"/>
      <c r="J549" s="67"/>
      <c r="K549" s="44"/>
      <c r="L549" s="44"/>
      <c r="M549" s="44"/>
      <c r="N549" s="44"/>
    </row>
    <row r="550" spans="1:14" ht="18.75" hidden="1" x14ac:dyDescent="0.25">
      <c r="A550" s="222"/>
      <c r="B550" s="223"/>
      <c r="C550" s="223"/>
      <c r="D550" s="223"/>
      <c r="E550" s="223"/>
      <c r="F550" s="223"/>
      <c r="G550" s="224"/>
      <c r="H550" s="225"/>
      <c r="I550" s="66"/>
      <c r="J550" s="67"/>
      <c r="K550" s="44"/>
      <c r="L550" s="44"/>
      <c r="M550" s="44"/>
      <c r="N550" s="44"/>
    </row>
    <row r="551" spans="1:14" ht="18.75" hidden="1" x14ac:dyDescent="0.25">
      <c r="A551" s="222"/>
      <c r="B551" s="223"/>
      <c r="C551" s="223"/>
      <c r="D551" s="223"/>
      <c r="E551" s="223"/>
      <c r="F551" s="223"/>
      <c r="G551" s="223"/>
      <c r="H551" s="225"/>
      <c r="I551" s="66"/>
      <c r="J551" s="67"/>
      <c r="K551" s="44"/>
      <c r="L551" s="44"/>
      <c r="M551" s="44"/>
      <c r="N551" s="44"/>
    </row>
    <row r="552" spans="1:14" ht="18.75" hidden="1" x14ac:dyDescent="0.25">
      <c r="A552" s="222"/>
      <c r="B552" s="223"/>
      <c r="C552" s="223"/>
      <c r="D552" s="223"/>
      <c r="E552" s="223"/>
      <c r="F552" s="223"/>
      <c r="G552" s="223"/>
      <c r="H552" s="225"/>
      <c r="I552" s="66"/>
      <c r="J552" s="67"/>
      <c r="K552" s="44"/>
      <c r="L552" s="44"/>
      <c r="M552" s="44"/>
      <c r="N552" s="44"/>
    </row>
    <row r="553" spans="1:14" ht="31.5" x14ac:dyDescent="0.25">
      <c r="A553" s="217" t="s">
        <v>245</v>
      </c>
      <c r="B553" s="218" t="s">
        <v>173</v>
      </c>
      <c r="C553" s="219" t="s">
        <v>3</v>
      </c>
      <c r="D553" s="219" t="s">
        <v>3</v>
      </c>
      <c r="E553" s="219" t="s">
        <v>3</v>
      </c>
      <c r="F553" s="219" t="s">
        <v>3</v>
      </c>
      <c r="G553" s="219" t="s">
        <v>3</v>
      </c>
      <c r="H553" s="220">
        <v>15567347</v>
      </c>
      <c r="I553" s="59">
        <f>I554+I565+I570+I579+I584</f>
        <v>14205929.739999998</v>
      </c>
      <c r="J553" s="61">
        <f t="shared" si="24"/>
        <v>91.254661054320934</v>
      </c>
      <c r="K553" s="57"/>
      <c r="L553" s="62"/>
      <c r="M553" s="62"/>
      <c r="N553" s="62"/>
    </row>
    <row r="554" spans="1:14" ht="31.5" x14ac:dyDescent="0.25">
      <c r="A554" s="217" t="s">
        <v>246</v>
      </c>
      <c r="B554" s="218" t="s">
        <v>173</v>
      </c>
      <c r="C554" s="218" t="s">
        <v>17</v>
      </c>
      <c r="D554" s="218" t="s">
        <v>15</v>
      </c>
      <c r="E554" s="219" t="s">
        <v>3</v>
      </c>
      <c r="F554" s="219" t="s">
        <v>3</v>
      </c>
      <c r="G554" s="219" t="s">
        <v>3</v>
      </c>
      <c r="H554" s="220">
        <v>1883971.71</v>
      </c>
      <c r="I554" s="60">
        <f>I555</f>
        <v>1138548.8700000001</v>
      </c>
      <c r="J554" s="61">
        <f t="shared" si="24"/>
        <v>60.433437718658745</v>
      </c>
      <c r="K554" s="44"/>
      <c r="L554" s="57"/>
      <c r="M554" s="57"/>
      <c r="N554" s="44"/>
    </row>
    <row r="555" spans="1:14" ht="31.5" x14ac:dyDescent="0.25">
      <c r="A555" s="217" t="s">
        <v>247</v>
      </c>
      <c r="B555" s="218" t="s">
        <v>173</v>
      </c>
      <c r="C555" s="218" t="s">
        <v>17</v>
      </c>
      <c r="D555" s="218" t="s">
        <v>15</v>
      </c>
      <c r="E555" s="218" t="s">
        <v>248</v>
      </c>
      <c r="F555" s="221" t="s">
        <v>3</v>
      </c>
      <c r="G555" s="221" t="s">
        <v>3</v>
      </c>
      <c r="H555" s="220">
        <v>1883971.71</v>
      </c>
      <c r="I555" s="60">
        <f>I556+I559+I562</f>
        <v>1138548.8700000001</v>
      </c>
      <c r="J555" s="61">
        <f t="shared" si="24"/>
        <v>60.433437718658745</v>
      </c>
      <c r="K555" s="44"/>
      <c r="L555" s="44"/>
      <c r="M555" s="44"/>
      <c r="N555" s="44"/>
    </row>
    <row r="556" spans="1:14" ht="31.5" x14ac:dyDescent="0.25">
      <c r="A556" s="222" t="s">
        <v>36</v>
      </c>
      <c r="B556" s="223" t="s">
        <v>173</v>
      </c>
      <c r="C556" s="223" t="s">
        <v>17</v>
      </c>
      <c r="D556" s="223" t="s">
        <v>15</v>
      </c>
      <c r="E556" s="223" t="s">
        <v>248</v>
      </c>
      <c r="F556" s="223" t="s">
        <v>37</v>
      </c>
      <c r="G556" s="224" t="s">
        <v>3</v>
      </c>
      <c r="H556" s="225">
        <v>731000</v>
      </c>
      <c r="I556" s="66">
        <v>726173.37</v>
      </c>
      <c r="J556" s="67">
        <f t="shared" si="24"/>
        <v>99.339722298221616</v>
      </c>
      <c r="K556" s="44"/>
      <c r="L556" s="44"/>
      <c r="M556" s="44"/>
      <c r="N556" s="44"/>
    </row>
    <row r="557" spans="1:14" ht="31.5" x14ac:dyDescent="0.25">
      <c r="A557" s="222" t="s">
        <v>28</v>
      </c>
      <c r="B557" s="223" t="s">
        <v>173</v>
      </c>
      <c r="C557" s="223" t="s">
        <v>17</v>
      </c>
      <c r="D557" s="223" t="s">
        <v>15</v>
      </c>
      <c r="E557" s="223" t="s">
        <v>248</v>
      </c>
      <c r="F557" s="223" t="s">
        <v>37</v>
      </c>
      <c r="G557" s="223" t="s">
        <v>29</v>
      </c>
      <c r="H557" s="225">
        <v>731000</v>
      </c>
      <c r="I557" s="66">
        <v>726173.37</v>
      </c>
      <c r="J557" s="67">
        <f t="shared" si="24"/>
        <v>99.339722298221616</v>
      </c>
      <c r="K557" s="44"/>
      <c r="L557" s="44"/>
      <c r="M557" s="44"/>
      <c r="N557" s="44"/>
    </row>
    <row r="558" spans="1:14" ht="31.5" x14ac:dyDescent="0.25">
      <c r="A558" s="222" t="s">
        <v>30</v>
      </c>
      <c r="B558" s="223" t="s">
        <v>173</v>
      </c>
      <c r="C558" s="223" t="s">
        <v>17</v>
      </c>
      <c r="D558" s="223" t="s">
        <v>15</v>
      </c>
      <c r="E558" s="223" t="s">
        <v>248</v>
      </c>
      <c r="F558" s="223" t="s">
        <v>37</v>
      </c>
      <c r="G558" s="223" t="s">
        <v>31</v>
      </c>
      <c r="H558" s="225">
        <v>731000</v>
      </c>
      <c r="I558" s="66">
        <v>726173.37</v>
      </c>
      <c r="J558" s="67">
        <f t="shared" si="24"/>
        <v>99.339722298221616</v>
      </c>
      <c r="K558" s="44"/>
      <c r="L558" s="44"/>
      <c r="M558" s="44"/>
      <c r="N558" s="44"/>
    </row>
    <row r="559" spans="1:14" ht="31.5" x14ac:dyDescent="0.25">
      <c r="A559" s="222" t="s">
        <v>246</v>
      </c>
      <c r="B559" s="223" t="s">
        <v>173</v>
      </c>
      <c r="C559" s="223" t="s">
        <v>17</v>
      </c>
      <c r="D559" s="223" t="s">
        <v>15</v>
      </c>
      <c r="E559" s="223" t="s">
        <v>248</v>
      </c>
      <c r="F559" s="223" t="s">
        <v>249</v>
      </c>
      <c r="G559" s="224" t="s">
        <v>3</v>
      </c>
      <c r="H559" s="225">
        <v>200000</v>
      </c>
      <c r="I559" s="66">
        <v>0</v>
      </c>
      <c r="J559" s="67">
        <f t="shared" si="24"/>
        <v>0</v>
      </c>
      <c r="K559" s="44"/>
      <c r="L559" s="44"/>
      <c r="M559" s="44"/>
      <c r="N559" s="44"/>
    </row>
    <row r="560" spans="1:14" ht="31.5" x14ac:dyDescent="0.25">
      <c r="A560" s="222" t="s">
        <v>28</v>
      </c>
      <c r="B560" s="223" t="s">
        <v>173</v>
      </c>
      <c r="C560" s="223" t="s">
        <v>17</v>
      </c>
      <c r="D560" s="223" t="s">
        <v>15</v>
      </c>
      <c r="E560" s="223" t="s">
        <v>248</v>
      </c>
      <c r="F560" s="223" t="s">
        <v>249</v>
      </c>
      <c r="G560" s="223" t="s">
        <v>29</v>
      </c>
      <c r="H560" s="225">
        <v>200000</v>
      </c>
      <c r="I560" s="66">
        <v>0</v>
      </c>
      <c r="J560" s="67">
        <f t="shared" si="24"/>
        <v>0</v>
      </c>
      <c r="K560" s="44"/>
      <c r="L560" s="44"/>
      <c r="M560" s="44"/>
      <c r="N560" s="44"/>
    </row>
    <row r="561" spans="1:14" ht="31.5" x14ac:dyDescent="0.25">
      <c r="A561" s="222" t="s">
        <v>30</v>
      </c>
      <c r="B561" s="223" t="s">
        <v>173</v>
      </c>
      <c r="C561" s="223" t="s">
        <v>17</v>
      </c>
      <c r="D561" s="223" t="s">
        <v>15</v>
      </c>
      <c r="E561" s="223" t="s">
        <v>248</v>
      </c>
      <c r="F561" s="223" t="s">
        <v>249</v>
      </c>
      <c r="G561" s="223" t="s">
        <v>31</v>
      </c>
      <c r="H561" s="225">
        <v>200000</v>
      </c>
      <c r="I561" s="66">
        <v>0</v>
      </c>
      <c r="J561" s="67">
        <f t="shared" si="24"/>
        <v>0</v>
      </c>
      <c r="K561" s="44"/>
      <c r="L561" s="44"/>
      <c r="M561" s="44"/>
      <c r="N561" s="44"/>
    </row>
    <row r="562" spans="1:14" ht="31.5" x14ac:dyDescent="0.25">
      <c r="A562" s="222" t="s">
        <v>250</v>
      </c>
      <c r="B562" s="223" t="s">
        <v>173</v>
      </c>
      <c r="C562" s="223" t="s">
        <v>17</v>
      </c>
      <c r="D562" s="223" t="s">
        <v>15</v>
      </c>
      <c r="E562" s="223" t="s">
        <v>248</v>
      </c>
      <c r="F562" s="223" t="s">
        <v>251</v>
      </c>
      <c r="G562" s="224" t="s">
        <v>3</v>
      </c>
      <c r="H562" s="225">
        <v>952971.71</v>
      </c>
      <c r="I562" s="66">
        <v>412375.5</v>
      </c>
      <c r="J562" s="67">
        <f t="shared" si="24"/>
        <v>43.272585709810841</v>
      </c>
      <c r="K562" s="44"/>
      <c r="L562" s="44"/>
      <c r="M562" s="44"/>
      <c r="N562" s="44"/>
    </row>
    <row r="563" spans="1:14" ht="31.5" x14ac:dyDescent="0.25">
      <c r="A563" s="222" t="s">
        <v>28</v>
      </c>
      <c r="B563" s="223" t="s">
        <v>173</v>
      </c>
      <c r="C563" s="223" t="s">
        <v>17</v>
      </c>
      <c r="D563" s="223" t="s">
        <v>15</v>
      </c>
      <c r="E563" s="223" t="s">
        <v>248</v>
      </c>
      <c r="F563" s="223" t="s">
        <v>251</v>
      </c>
      <c r="G563" s="223" t="s">
        <v>29</v>
      </c>
      <c r="H563" s="225">
        <v>952971.71</v>
      </c>
      <c r="I563" s="66">
        <v>412375.5</v>
      </c>
      <c r="J563" s="67">
        <f t="shared" si="24"/>
        <v>43.272585709810841</v>
      </c>
      <c r="K563" s="44"/>
      <c r="L563" s="44"/>
      <c r="M563" s="44"/>
      <c r="N563" s="44"/>
    </row>
    <row r="564" spans="1:14" ht="31.5" x14ac:dyDescent="0.25">
      <c r="A564" s="222" t="s">
        <v>30</v>
      </c>
      <c r="B564" s="223" t="s">
        <v>173</v>
      </c>
      <c r="C564" s="223" t="s">
        <v>17</v>
      </c>
      <c r="D564" s="223" t="s">
        <v>15</v>
      </c>
      <c r="E564" s="223" t="s">
        <v>248</v>
      </c>
      <c r="F564" s="223" t="s">
        <v>251</v>
      </c>
      <c r="G564" s="223" t="s">
        <v>31</v>
      </c>
      <c r="H564" s="225">
        <v>952971.71</v>
      </c>
      <c r="I564" s="66">
        <v>412375.5</v>
      </c>
      <c r="J564" s="67">
        <f t="shared" si="24"/>
        <v>43.272585709810841</v>
      </c>
      <c r="K564" s="44"/>
      <c r="L564" s="44"/>
      <c r="M564" s="44"/>
      <c r="N564" s="44"/>
    </row>
    <row r="565" spans="1:14" ht="18.75" x14ac:dyDescent="0.25">
      <c r="A565" s="217" t="s">
        <v>252</v>
      </c>
      <c r="B565" s="218" t="s">
        <v>173</v>
      </c>
      <c r="C565" s="218" t="s">
        <v>17</v>
      </c>
      <c r="D565" s="218" t="s">
        <v>45</v>
      </c>
      <c r="E565" s="219" t="s">
        <v>3</v>
      </c>
      <c r="F565" s="219" t="s">
        <v>3</v>
      </c>
      <c r="G565" s="219" t="s">
        <v>3</v>
      </c>
      <c r="H565" s="220">
        <v>389685</v>
      </c>
      <c r="I565" s="59">
        <f>I566</f>
        <v>389685</v>
      </c>
      <c r="J565" s="61">
        <f t="shared" si="24"/>
        <v>100</v>
      </c>
      <c r="K565" s="44"/>
      <c r="L565" s="44"/>
      <c r="M565" s="44"/>
      <c r="N565" s="44"/>
    </row>
    <row r="566" spans="1:14" ht="31.5" x14ac:dyDescent="0.25">
      <c r="A566" s="217" t="s">
        <v>247</v>
      </c>
      <c r="B566" s="218" t="s">
        <v>173</v>
      </c>
      <c r="C566" s="218" t="s">
        <v>17</v>
      </c>
      <c r="D566" s="218" t="s">
        <v>45</v>
      </c>
      <c r="E566" s="218" t="s">
        <v>248</v>
      </c>
      <c r="F566" s="221" t="s">
        <v>3</v>
      </c>
      <c r="G566" s="221" t="s">
        <v>3</v>
      </c>
      <c r="H566" s="220">
        <v>389685</v>
      </c>
      <c r="I566" s="59">
        <f>I567</f>
        <v>389685</v>
      </c>
      <c r="J566" s="61">
        <f t="shared" si="24"/>
        <v>100</v>
      </c>
      <c r="K566" s="44"/>
      <c r="L566" s="44"/>
      <c r="M566" s="44"/>
      <c r="N566" s="44"/>
    </row>
    <row r="567" spans="1:14" ht="18.75" x14ac:dyDescent="0.25">
      <c r="A567" s="222" t="s">
        <v>252</v>
      </c>
      <c r="B567" s="223" t="s">
        <v>173</v>
      </c>
      <c r="C567" s="223" t="s">
        <v>17</v>
      </c>
      <c r="D567" s="223" t="s">
        <v>45</v>
      </c>
      <c r="E567" s="223" t="s">
        <v>248</v>
      </c>
      <c r="F567" s="223" t="s">
        <v>253</v>
      </c>
      <c r="G567" s="224" t="s">
        <v>3</v>
      </c>
      <c r="H567" s="225">
        <v>389685</v>
      </c>
      <c r="I567" s="66">
        <v>389685</v>
      </c>
      <c r="J567" s="67">
        <f t="shared" si="24"/>
        <v>100</v>
      </c>
      <c r="K567" s="44"/>
      <c r="L567" s="44"/>
      <c r="M567" s="44"/>
      <c r="N567" s="44"/>
    </row>
    <row r="568" spans="1:14" ht="31.5" x14ac:dyDescent="0.25">
      <c r="A568" s="222" t="s">
        <v>28</v>
      </c>
      <c r="B568" s="223" t="s">
        <v>173</v>
      </c>
      <c r="C568" s="223" t="s">
        <v>17</v>
      </c>
      <c r="D568" s="223" t="s">
        <v>45</v>
      </c>
      <c r="E568" s="223" t="s">
        <v>248</v>
      </c>
      <c r="F568" s="223" t="s">
        <v>253</v>
      </c>
      <c r="G568" s="223" t="s">
        <v>29</v>
      </c>
      <c r="H568" s="225">
        <v>389685</v>
      </c>
      <c r="I568" s="66">
        <v>389685</v>
      </c>
      <c r="J568" s="67">
        <f t="shared" si="24"/>
        <v>100</v>
      </c>
      <c r="K568" s="44"/>
      <c r="L568" s="44"/>
      <c r="M568" s="44"/>
      <c r="N568" s="44"/>
    </row>
    <row r="569" spans="1:14" ht="31.5" x14ac:dyDescent="0.25">
      <c r="A569" s="222" t="s">
        <v>30</v>
      </c>
      <c r="B569" s="223" t="s">
        <v>173</v>
      </c>
      <c r="C569" s="223" t="s">
        <v>17</v>
      </c>
      <c r="D569" s="223" t="s">
        <v>45</v>
      </c>
      <c r="E569" s="223" t="s">
        <v>248</v>
      </c>
      <c r="F569" s="223" t="s">
        <v>253</v>
      </c>
      <c r="G569" s="223" t="s">
        <v>31</v>
      </c>
      <c r="H569" s="225">
        <v>389685</v>
      </c>
      <c r="I569" s="66">
        <v>389685</v>
      </c>
      <c r="J569" s="67">
        <f t="shared" si="24"/>
        <v>100</v>
      </c>
      <c r="K569" s="44"/>
      <c r="L569" s="44"/>
      <c r="M569" s="44"/>
      <c r="N569" s="44"/>
    </row>
    <row r="570" spans="1:14" ht="31.5" x14ac:dyDescent="0.25">
      <c r="A570" s="217" t="s">
        <v>254</v>
      </c>
      <c r="B570" s="218" t="s">
        <v>173</v>
      </c>
      <c r="C570" s="218" t="s">
        <v>17</v>
      </c>
      <c r="D570" s="218" t="s">
        <v>53</v>
      </c>
      <c r="E570" s="219" t="s">
        <v>3</v>
      </c>
      <c r="F570" s="219" t="s">
        <v>3</v>
      </c>
      <c r="G570" s="219" t="s">
        <v>3</v>
      </c>
      <c r="H570" s="220">
        <v>12794690.289999999</v>
      </c>
      <c r="I570" s="59">
        <f>I571</f>
        <v>12458416.85</v>
      </c>
      <c r="J570" s="61">
        <f t="shared" si="24"/>
        <v>97.371773506211227</v>
      </c>
      <c r="K570" s="44"/>
      <c r="L570" s="44"/>
      <c r="M570" s="44"/>
      <c r="N570" s="44"/>
    </row>
    <row r="571" spans="1:14" ht="31.5" x14ac:dyDescent="0.25">
      <c r="A571" s="217" t="s">
        <v>247</v>
      </c>
      <c r="B571" s="218" t="s">
        <v>173</v>
      </c>
      <c r="C571" s="218" t="s">
        <v>17</v>
      </c>
      <c r="D571" s="218" t="s">
        <v>53</v>
      </c>
      <c r="E571" s="218" t="s">
        <v>248</v>
      </c>
      <c r="F571" s="221" t="s">
        <v>3</v>
      </c>
      <c r="G571" s="221" t="s">
        <v>3</v>
      </c>
      <c r="H571" s="220">
        <v>12794690.289999999</v>
      </c>
      <c r="I571" s="59">
        <f>I572</f>
        <v>12458416.85</v>
      </c>
      <c r="J571" s="61">
        <f t="shared" si="24"/>
        <v>97.371773506211227</v>
      </c>
      <c r="K571" s="44"/>
      <c r="L571" s="44"/>
      <c r="M571" s="44"/>
      <c r="N571" s="44"/>
    </row>
    <row r="572" spans="1:14" ht="31.5" x14ac:dyDescent="0.25">
      <c r="A572" s="222" t="s">
        <v>26</v>
      </c>
      <c r="B572" s="223" t="s">
        <v>173</v>
      </c>
      <c r="C572" s="223" t="s">
        <v>17</v>
      </c>
      <c r="D572" s="223" t="s">
        <v>53</v>
      </c>
      <c r="E572" s="223" t="s">
        <v>248</v>
      </c>
      <c r="F572" s="223" t="s">
        <v>27</v>
      </c>
      <c r="G572" s="224" t="s">
        <v>3</v>
      </c>
      <c r="H572" s="225">
        <v>12794690.289999999</v>
      </c>
      <c r="I572" s="66">
        <v>12458416.85</v>
      </c>
      <c r="J572" s="67">
        <f t="shared" si="24"/>
        <v>97.371773506211227</v>
      </c>
      <c r="K572" s="44"/>
      <c r="L572" s="44"/>
      <c r="M572" s="44"/>
      <c r="N572" s="44"/>
    </row>
    <row r="573" spans="1:14" ht="63" x14ac:dyDescent="0.25">
      <c r="A573" s="222" t="s">
        <v>22</v>
      </c>
      <c r="B573" s="223" t="s">
        <v>173</v>
      </c>
      <c r="C573" s="223" t="s">
        <v>17</v>
      </c>
      <c r="D573" s="223" t="s">
        <v>53</v>
      </c>
      <c r="E573" s="223" t="s">
        <v>248</v>
      </c>
      <c r="F573" s="223" t="s">
        <v>27</v>
      </c>
      <c r="G573" s="223" t="s">
        <v>23</v>
      </c>
      <c r="H573" s="225">
        <v>12310442.289999999</v>
      </c>
      <c r="I573" s="66">
        <v>12230475.949999999</v>
      </c>
      <c r="J573" s="67">
        <f t="shared" si="24"/>
        <v>99.350418627404167</v>
      </c>
      <c r="K573" s="44"/>
      <c r="L573" s="44"/>
      <c r="M573" s="44"/>
      <c r="N573" s="44"/>
    </row>
    <row r="574" spans="1:14" ht="31.5" x14ac:dyDescent="0.25">
      <c r="A574" s="222" t="s">
        <v>24</v>
      </c>
      <c r="B574" s="223" t="s">
        <v>173</v>
      </c>
      <c r="C574" s="223" t="s">
        <v>17</v>
      </c>
      <c r="D574" s="223" t="s">
        <v>53</v>
      </c>
      <c r="E574" s="223" t="s">
        <v>248</v>
      </c>
      <c r="F574" s="223" t="s">
        <v>27</v>
      </c>
      <c r="G574" s="223" t="s">
        <v>25</v>
      </c>
      <c r="H574" s="225">
        <v>12310442.289999999</v>
      </c>
      <c r="I574" s="66">
        <v>12230475.949999999</v>
      </c>
      <c r="J574" s="67">
        <f t="shared" si="24"/>
        <v>99.350418627404167</v>
      </c>
      <c r="K574" s="44"/>
      <c r="L574" s="44"/>
      <c r="M574" s="44"/>
      <c r="N574" s="44"/>
    </row>
    <row r="575" spans="1:14" ht="31.5" x14ac:dyDescent="0.25">
      <c r="A575" s="222" t="s">
        <v>28</v>
      </c>
      <c r="B575" s="223" t="s">
        <v>173</v>
      </c>
      <c r="C575" s="223" t="s">
        <v>17</v>
      </c>
      <c r="D575" s="223" t="s">
        <v>53</v>
      </c>
      <c r="E575" s="223" t="s">
        <v>248</v>
      </c>
      <c r="F575" s="223" t="s">
        <v>27</v>
      </c>
      <c r="G575" s="223" t="s">
        <v>29</v>
      </c>
      <c r="H575" s="225">
        <v>478748</v>
      </c>
      <c r="I575" s="66">
        <v>227940.9</v>
      </c>
      <c r="J575" s="67">
        <f t="shared" si="24"/>
        <v>47.611875140992751</v>
      </c>
      <c r="K575" s="44"/>
      <c r="L575" s="44"/>
      <c r="M575" s="44"/>
      <c r="N575" s="44"/>
    </row>
    <row r="576" spans="1:14" ht="31.5" x14ac:dyDescent="0.25">
      <c r="A576" s="222" t="s">
        <v>30</v>
      </c>
      <c r="B576" s="223" t="s">
        <v>173</v>
      </c>
      <c r="C576" s="223" t="s">
        <v>17</v>
      </c>
      <c r="D576" s="223" t="s">
        <v>53</v>
      </c>
      <c r="E576" s="223" t="s">
        <v>248</v>
      </c>
      <c r="F576" s="223" t="s">
        <v>27</v>
      </c>
      <c r="G576" s="223" t="s">
        <v>31</v>
      </c>
      <c r="H576" s="225">
        <v>478748</v>
      </c>
      <c r="I576" s="66">
        <v>227940.9</v>
      </c>
      <c r="J576" s="67">
        <f t="shared" si="24"/>
        <v>47.611875140992751</v>
      </c>
      <c r="K576" s="44"/>
      <c r="L576" s="44"/>
      <c r="M576" s="44"/>
      <c r="N576" s="44"/>
    </row>
    <row r="577" spans="1:14" ht="18.75" x14ac:dyDescent="0.25">
      <c r="A577" s="222" t="s">
        <v>32</v>
      </c>
      <c r="B577" s="223" t="s">
        <v>173</v>
      </c>
      <c r="C577" s="223" t="s">
        <v>17</v>
      </c>
      <c r="D577" s="223" t="s">
        <v>53</v>
      </c>
      <c r="E577" s="223" t="s">
        <v>248</v>
      </c>
      <c r="F577" s="223" t="s">
        <v>27</v>
      </c>
      <c r="G577" s="223" t="s">
        <v>33</v>
      </c>
      <c r="H577" s="225">
        <v>5500</v>
      </c>
      <c r="I577" s="66">
        <v>0</v>
      </c>
      <c r="J577" s="67">
        <f t="shared" si="24"/>
        <v>0</v>
      </c>
      <c r="K577" s="44"/>
      <c r="L577" s="44"/>
      <c r="M577" s="44"/>
      <c r="N577" s="44"/>
    </row>
    <row r="578" spans="1:14" ht="18.75" x14ac:dyDescent="0.25">
      <c r="A578" s="222" t="s">
        <v>34</v>
      </c>
      <c r="B578" s="223" t="s">
        <v>173</v>
      </c>
      <c r="C578" s="223" t="s">
        <v>17</v>
      </c>
      <c r="D578" s="223" t="s">
        <v>53</v>
      </c>
      <c r="E578" s="223" t="s">
        <v>248</v>
      </c>
      <c r="F578" s="223" t="s">
        <v>27</v>
      </c>
      <c r="G578" s="223" t="s">
        <v>35</v>
      </c>
      <c r="H578" s="225">
        <v>5500</v>
      </c>
      <c r="I578" s="66">
        <v>0</v>
      </c>
      <c r="J578" s="67">
        <f t="shared" si="24"/>
        <v>0</v>
      </c>
      <c r="K578" s="44"/>
      <c r="L578" s="44"/>
      <c r="M578" s="44"/>
      <c r="N578" s="44"/>
    </row>
    <row r="579" spans="1:14" ht="18.75" x14ac:dyDescent="0.25">
      <c r="A579" s="217" t="s">
        <v>1273</v>
      </c>
      <c r="B579" s="218" t="s">
        <v>173</v>
      </c>
      <c r="C579" s="218" t="s">
        <v>17</v>
      </c>
      <c r="D579" s="218" t="s">
        <v>61</v>
      </c>
      <c r="E579" s="219" t="s">
        <v>3</v>
      </c>
      <c r="F579" s="219" t="s">
        <v>3</v>
      </c>
      <c r="G579" s="219" t="s">
        <v>3</v>
      </c>
      <c r="H579" s="220">
        <v>115000</v>
      </c>
      <c r="I579" s="60">
        <f>I580</f>
        <v>99982.35</v>
      </c>
      <c r="J579" s="61">
        <f t="shared" si="24"/>
        <v>86.941173913043485</v>
      </c>
      <c r="K579" s="44"/>
      <c r="L579" s="44"/>
      <c r="M579" s="44"/>
      <c r="N579" s="44"/>
    </row>
    <row r="580" spans="1:14" ht="31.5" x14ac:dyDescent="0.25">
      <c r="A580" s="217" t="s">
        <v>247</v>
      </c>
      <c r="B580" s="218" t="s">
        <v>173</v>
      </c>
      <c r="C580" s="218" t="s">
        <v>17</v>
      </c>
      <c r="D580" s="218" t="s">
        <v>61</v>
      </c>
      <c r="E580" s="218" t="s">
        <v>248</v>
      </c>
      <c r="F580" s="221" t="s">
        <v>3</v>
      </c>
      <c r="G580" s="221" t="s">
        <v>3</v>
      </c>
      <c r="H580" s="220">
        <v>115000</v>
      </c>
      <c r="I580" s="60">
        <f>I581</f>
        <v>99982.35</v>
      </c>
      <c r="J580" s="61">
        <f t="shared" si="24"/>
        <v>86.941173913043485</v>
      </c>
      <c r="K580" s="44"/>
      <c r="L580" s="44"/>
      <c r="M580" s="44"/>
      <c r="N580" s="44"/>
    </row>
    <row r="581" spans="1:14" ht="47.25" x14ac:dyDescent="0.25">
      <c r="A581" s="222" t="s">
        <v>255</v>
      </c>
      <c r="B581" s="223" t="s">
        <v>173</v>
      </c>
      <c r="C581" s="223" t="s">
        <v>17</v>
      </c>
      <c r="D581" s="223" t="s">
        <v>61</v>
      </c>
      <c r="E581" s="223" t="s">
        <v>248</v>
      </c>
      <c r="F581" s="223" t="s">
        <v>256</v>
      </c>
      <c r="G581" s="224" t="s">
        <v>3</v>
      </c>
      <c r="H581" s="225">
        <v>115000</v>
      </c>
      <c r="I581" s="66">
        <v>99982.35</v>
      </c>
      <c r="J581" s="67">
        <f t="shared" si="24"/>
        <v>86.941173913043485</v>
      </c>
      <c r="K581" s="44"/>
      <c r="L581" s="44"/>
      <c r="M581" s="44"/>
      <c r="N581" s="44"/>
    </row>
    <row r="582" spans="1:14" ht="31.5" x14ac:dyDescent="0.25">
      <c r="A582" s="222" t="s">
        <v>28</v>
      </c>
      <c r="B582" s="223" t="s">
        <v>173</v>
      </c>
      <c r="C582" s="223" t="s">
        <v>17</v>
      </c>
      <c r="D582" s="223" t="s">
        <v>61</v>
      </c>
      <c r="E582" s="223" t="s">
        <v>248</v>
      </c>
      <c r="F582" s="223" t="s">
        <v>256</v>
      </c>
      <c r="G582" s="223" t="s">
        <v>29</v>
      </c>
      <c r="H582" s="225">
        <v>115000</v>
      </c>
      <c r="I582" s="66">
        <v>99982.35</v>
      </c>
      <c r="J582" s="67">
        <f t="shared" si="24"/>
        <v>86.941173913043485</v>
      </c>
      <c r="K582" s="44"/>
      <c r="L582" s="44"/>
      <c r="M582" s="44"/>
      <c r="N582" s="44"/>
    </row>
    <row r="583" spans="1:14" ht="31.5" x14ac:dyDescent="0.25">
      <c r="A583" s="222" t="s">
        <v>30</v>
      </c>
      <c r="B583" s="223" t="s">
        <v>173</v>
      </c>
      <c r="C583" s="223" t="s">
        <v>17</v>
      </c>
      <c r="D583" s="223" t="s">
        <v>61</v>
      </c>
      <c r="E583" s="223" t="s">
        <v>248</v>
      </c>
      <c r="F583" s="223" t="s">
        <v>256</v>
      </c>
      <c r="G583" s="223" t="s">
        <v>31</v>
      </c>
      <c r="H583" s="225">
        <v>115000</v>
      </c>
      <c r="I583" s="66">
        <v>99982.35</v>
      </c>
      <c r="J583" s="67">
        <f t="shared" si="24"/>
        <v>86.941173913043485</v>
      </c>
      <c r="K583" s="44"/>
      <c r="L583" s="44"/>
      <c r="M583" s="44"/>
      <c r="N583" s="44"/>
    </row>
    <row r="584" spans="1:14" ht="31.5" x14ac:dyDescent="0.25">
      <c r="A584" s="217" t="s">
        <v>257</v>
      </c>
      <c r="B584" s="218" t="s">
        <v>173</v>
      </c>
      <c r="C584" s="218" t="s">
        <v>17</v>
      </c>
      <c r="D584" s="218" t="s">
        <v>72</v>
      </c>
      <c r="E584" s="219" t="s">
        <v>3</v>
      </c>
      <c r="F584" s="219" t="s">
        <v>3</v>
      </c>
      <c r="G584" s="219" t="s">
        <v>3</v>
      </c>
      <c r="H584" s="220">
        <v>384000</v>
      </c>
      <c r="I584" s="60">
        <f>I585</f>
        <v>119296.67</v>
      </c>
      <c r="J584" s="61">
        <f t="shared" si="24"/>
        <v>31.066841145833337</v>
      </c>
      <c r="K584" s="44"/>
      <c r="L584" s="44"/>
      <c r="M584" s="44"/>
      <c r="N584" s="44"/>
    </row>
    <row r="585" spans="1:14" ht="31.5" x14ac:dyDescent="0.25">
      <c r="A585" s="217" t="s">
        <v>247</v>
      </c>
      <c r="B585" s="218" t="s">
        <v>173</v>
      </c>
      <c r="C585" s="218" t="s">
        <v>17</v>
      </c>
      <c r="D585" s="218" t="s">
        <v>72</v>
      </c>
      <c r="E585" s="218" t="s">
        <v>248</v>
      </c>
      <c r="F585" s="221" t="s">
        <v>3</v>
      </c>
      <c r="G585" s="221" t="s">
        <v>3</v>
      </c>
      <c r="H585" s="220">
        <v>384000</v>
      </c>
      <c r="I585" s="60">
        <f>I586</f>
        <v>119296.67</v>
      </c>
      <c r="J585" s="61">
        <f t="shared" si="24"/>
        <v>31.066841145833337</v>
      </c>
      <c r="K585" s="44"/>
      <c r="L585" s="44"/>
      <c r="M585" s="44"/>
      <c r="N585" s="44"/>
    </row>
    <row r="586" spans="1:14" ht="31.5" x14ac:dyDescent="0.25">
      <c r="A586" s="222" t="s">
        <v>246</v>
      </c>
      <c r="B586" s="223" t="s">
        <v>173</v>
      </c>
      <c r="C586" s="223" t="s">
        <v>17</v>
      </c>
      <c r="D586" s="223" t="s">
        <v>72</v>
      </c>
      <c r="E586" s="223" t="s">
        <v>248</v>
      </c>
      <c r="F586" s="223" t="s">
        <v>249</v>
      </c>
      <c r="G586" s="224" t="s">
        <v>3</v>
      </c>
      <c r="H586" s="225">
        <v>384000</v>
      </c>
      <c r="I586" s="66">
        <v>119296.67</v>
      </c>
      <c r="J586" s="67">
        <f t="shared" si="24"/>
        <v>31.066841145833337</v>
      </c>
      <c r="K586" s="44"/>
      <c r="L586" s="44"/>
      <c r="M586" s="44"/>
      <c r="N586" s="44"/>
    </row>
    <row r="587" spans="1:14" ht="31.5" x14ac:dyDescent="0.25">
      <c r="A587" s="222" t="s">
        <v>28</v>
      </c>
      <c r="B587" s="223" t="s">
        <v>173</v>
      </c>
      <c r="C587" s="223" t="s">
        <v>17</v>
      </c>
      <c r="D587" s="223" t="s">
        <v>72</v>
      </c>
      <c r="E587" s="223" t="s">
        <v>248</v>
      </c>
      <c r="F587" s="223" t="s">
        <v>249</v>
      </c>
      <c r="G587" s="223" t="s">
        <v>29</v>
      </c>
      <c r="H587" s="225">
        <v>384000</v>
      </c>
      <c r="I587" s="66">
        <v>119296.67</v>
      </c>
      <c r="J587" s="67">
        <f t="shared" si="24"/>
        <v>31.066841145833337</v>
      </c>
      <c r="K587" s="44"/>
      <c r="L587" s="44"/>
      <c r="M587" s="44"/>
      <c r="N587" s="44"/>
    </row>
    <row r="588" spans="1:14" ht="31.5" x14ac:dyDescent="0.25">
      <c r="A588" s="222" t="s">
        <v>30</v>
      </c>
      <c r="B588" s="223" t="s">
        <v>173</v>
      </c>
      <c r="C588" s="223" t="s">
        <v>17</v>
      </c>
      <c r="D588" s="223" t="s">
        <v>72</v>
      </c>
      <c r="E588" s="223" t="s">
        <v>248</v>
      </c>
      <c r="F588" s="223" t="s">
        <v>249</v>
      </c>
      <c r="G588" s="223" t="s">
        <v>31</v>
      </c>
      <c r="H588" s="225">
        <v>384000</v>
      </c>
      <c r="I588" s="66">
        <v>119296.67</v>
      </c>
      <c r="J588" s="67">
        <f t="shared" si="24"/>
        <v>31.066841145833337</v>
      </c>
      <c r="K588" s="44"/>
      <c r="L588" s="44"/>
      <c r="M588" s="44"/>
      <c r="N588" s="44"/>
    </row>
    <row r="589" spans="1:14" ht="34.5" customHeight="1" x14ac:dyDescent="0.25">
      <c r="A589" s="217" t="s">
        <v>1274</v>
      </c>
      <c r="B589" s="218" t="s">
        <v>177</v>
      </c>
      <c r="C589" s="219" t="s">
        <v>3</v>
      </c>
      <c r="D589" s="219" t="s">
        <v>3</v>
      </c>
      <c r="E589" s="219" t="s">
        <v>3</v>
      </c>
      <c r="F589" s="219" t="s">
        <v>3</v>
      </c>
      <c r="G589" s="219" t="s">
        <v>3</v>
      </c>
      <c r="H589" s="220">
        <v>103982752.67</v>
      </c>
      <c r="I589" s="60">
        <f>I590+I604+I610+I617+I624</f>
        <v>99938170.75999999</v>
      </c>
      <c r="J589" s="61">
        <f t="shared" si="24"/>
        <v>96.110333871583578</v>
      </c>
      <c r="K589" s="44"/>
      <c r="L589" s="44"/>
      <c r="M589" s="44"/>
      <c r="N589" s="44"/>
    </row>
    <row r="590" spans="1:14" ht="31.5" x14ac:dyDescent="0.25">
      <c r="A590" s="217" t="s">
        <v>1275</v>
      </c>
      <c r="B590" s="218" t="s">
        <v>177</v>
      </c>
      <c r="C590" s="218" t="s">
        <v>17</v>
      </c>
      <c r="D590" s="218" t="s">
        <v>15</v>
      </c>
      <c r="E590" s="219" t="s">
        <v>3</v>
      </c>
      <c r="F590" s="219" t="s">
        <v>3</v>
      </c>
      <c r="G590" s="219" t="s">
        <v>3</v>
      </c>
      <c r="H590" s="220">
        <v>10043067.82</v>
      </c>
      <c r="I590" s="60">
        <f>I591</f>
        <v>9725806.459999999</v>
      </c>
      <c r="J590" s="61">
        <f t="shared" si="24"/>
        <v>96.840991560684273</v>
      </c>
      <c r="K590" s="44"/>
      <c r="L590" s="44"/>
      <c r="M590" s="44"/>
      <c r="N590" s="44"/>
    </row>
    <row r="591" spans="1:14" ht="31.5" x14ac:dyDescent="0.25">
      <c r="A591" s="217" t="s">
        <v>140</v>
      </c>
      <c r="B591" s="218" t="s">
        <v>177</v>
      </c>
      <c r="C591" s="218" t="s">
        <v>17</v>
      </c>
      <c r="D591" s="218" t="s">
        <v>15</v>
      </c>
      <c r="E591" s="218" t="s">
        <v>141</v>
      </c>
      <c r="F591" s="221" t="s">
        <v>3</v>
      </c>
      <c r="G591" s="221" t="s">
        <v>3</v>
      </c>
      <c r="H591" s="220">
        <v>10043067.82</v>
      </c>
      <c r="I591" s="60">
        <f>I592+I595+I598+I601</f>
        <v>9725806.459999999</v>
      </c>
      <c r="J591" s="61">
        <f t="shared" si="24"/>
        <v>96.840991560684273</v>
      </c>
      <c r="K591" s="44"/>
      <c r="L591" s="44"/>
      <c r="M591" s="44"/>
      <c r="N591" s="44"/>
    </row>
    <row r="592" spans="1:14" ht="18.75" x14ac:dyDescent="0.25">
      <c r="A592" s="222" t="s">
        <v>144</v>
      </c>
      <c r="B592" s="223" t="s">
        <v>177</v>
      </c>
      <c r="C592" s="223" t="s">
        <v>17</v>
      </c>
      <c r="D592" s="223" t="s">
        <v>15</v>
      </c>
      <c r="E592" s="223" t="s">
        <v>141</v>
      </c>
      <c r="F592" s="223" t="s">
        <v>145</v>
      </c>
      <c r="G592" s="224" t="s">
        <v>3</v>
      </c>
      <c r="H592" s="225">
        <v>6415126.9299999997</v>
      </c>
      <c r="I592" s="66">
        <v>6157253.6100000003</v>
      </c>
      <c r="J592" s="67">
        <f t="shared" si="24"/>
        <v>95.980230433258171</v>
      </c>
      <c r="K592" s="44"/>
      <c r="L592" s="44"/>
      <c r="M592" s="44"/>
      <c r="N592" s="44"/>
    </row>
    <row r="593" spans="1:14" ht="31.5" x14ac:dyDescent="0.25">
      <c r="A593" s="222" t="s">
        <v>56</v>
      </c>
      <c r="B593" s="223" t="s">
        <v>177</v>
      </c>
      <c r="C593" s="223" t="s">
        <v>17</v>
      </c>
      <c r="D593" s="223" t="s">
        <v>15</v>
      </c>
      <c r="E593" s="223" t="s">
        <v>141</v>
      </c>
      <c r="F593" s="223" t="s">
        <v>145</v>
      </c>
      <c r="G593" s="223" t="s">
        <v>57</v>
      </c>
      <c r="H593" s="225">
        <v>6415126.9299999997</v>
      </c>
      <c r="I593" s="66">
        <v>6157253.6100000003</v>
      </c>
      <c r="J593" s="67">
        <f t="shared" si="24"/>
        <v>95.980230433258171</v>
      </c>
      <c r="K593" s="44"/>
      <c r="L593" s="44"/>
      <c r="M593" s="44"/>
      <c r="N593" s="44"/>
    </row>
    <row r="594" spans="1:14" ht="18.75" x14ac:dyDescent="0.25">
      <c r="A594" s="222" t="s">
        <v>58</v>
      </c>
      <c r="B594" s="223" t="s">
        <v>177</v>
      </c>
      <c r="C594" s="223" t="s">
        <v>17</v>
      </c>
      <c r="D594" s="223" t="s">
        <v>15</v>
      </c>
      <c r="E594" s="223" t="s">
        <v>141</v>
      </c>
      <c r="F594" s="223" t="s">
        <v>145</v>
      </c>
      <c r="G594" s="223" t="s">
        <v>59</v>
      </c>
      <c r="H594" s="225">
        <v>6415126.9299999997</v>
      </c>
      <c r="I594" s="66">
        <v>6157253.6100000003</v>
      </c>
      <c r="J594" s="67">
        <f t="shared" si="24"/>
        <v>95.980230433258171</v>
      </c>
      <c r="K594" s="44"/>
      <c r="L594" s="44"/>
      <c r="M594" s="44"/>
      <c r="N594" s="44"/>
    </row>
    <row r="595" spans="1:14" ht="18.75" x14ac:dyDescent="0.25">
      <c r="A595" s="222" t="s">
        <v>1276</v>
      </c>
      <c r="B595" s="223" t="s">
        <v>177</v>
      </c>
      <c r="C595" s="223" t="s">
        <v>17</v>
      </c>
      <c r="D595" s="223" t="s">
        <v>15</v>
      </c>
      <c r="E595" s="223" t="s">
        <v>141</v>
      </c>
      <c r="F595" s="223" t="s">
        <v>1277</v>
      </c>
      <c r="G595" s="224" t="s">
        <v>3</v>
      </c>
      <c r="H595" s="225">
        <v>3315233.07</v>
      </c>
      <c r="I595" s="66">
        <v>3315233.07</v>
      </c>
      <c r="J595" s="67">
        <f t="shared" si="24"/>
        <v>100</v>
      </c>
      <c r="K595" s="44"/>
      <c r="L595" s="44"/>
      <c r="M595" s="44"/>
      <c r="N595" s="44"/>
    </row>
    <row r="596" spans="1:14" ht="31.5" x14ac:dyDescent="0.25">
      <c r="A596" s="222" t="s">
        <v>56</v>
      </c>
      <c r="B596" s="223" t="s">
        <v>177</v>
      </c>
      <c r="C596" s="223" t="s">
        <v>17</v>
      </c>
      <c r="D596" s="223" t="s">
        <v>15</v>
      </c>
      <c r="E596" s="223" t="s">
        <v>141</v>
      </c>
      <c r="F596" s="223" t="s">
        <v>1277</v>
      </c>
      <c r="G596" s="223" t="s">
        <v>57</v>
      </c>
      <c r="H596" s="225">
        <v>3315233.07</v>
      </c>
      <c r="I596" s="66">
        <v>3315233.07</v>
      </c>
      <c r="J596" s="67">
        <f t="shared" si="24"/>
        <v>100</v>
      </c>
      <c r="K596" s="44"/>
      <c r="L596" s="44"/>
      <c r="M596" s="44"/>
      <c r="N596" s="44"/>
    </row>
    <row r="597" spans="1:14" ht="18.75" x14ac:dyDescent="0.25">
      <c r="A597" s="222" t="s">
        <v>58</v>
      </c>
      <c r="B597" s="223" t="s">
        <v>177</v>
      </c>
      <c r="C597" s="223" t="s">
        <v>17</v>
      </c>
      <c r="D597" s="223" t="s">
        <v>15</v>
      </c>
      <c r="E597" s="223" t="s">
        <v>141</v>
      </c>
      <c r="F597" s="223" t="s">
        <v>1277</v>
      </c>
      <c r="G597" s="223" t="s">
        <v>59</v>
      </c>
      <c r="H597" s="225">
        <v>3315233.07</v>
      </c>
      <c r="I597" s="66">
        <v>3315233.07</v>
      </c>
      <c r="J597" s="67">
        <f t="shared" si="24"/>
        <v>100</v>
      </c>
      <c r="K597" s="44"/>
      <c r="L597" s="44"/>
      <c r="M597" s="44"/>
      <c r="N597" s="44"/>
    </row>
    <row r="598" spans="1:14" ht="31.5" x14ac:dyDescent="0.25">
      <c r="A598" s="222" t="s">
        <v>1250</v>
      </c>
      <c r="B598" s="223" t="s">
        <v>177</v>
      </c>
      <c r="C598" s="223" t="s">
        <v>17</v>
      </c>
      <c r="D598" s="223" t="s">
        <v>15</v>
      </c>
      <c r="E598" s="223" t="s">
        <v>141</v>
      </c>
      <c r="F598" s="223" t="s">
        <v>146</v>
      </c>
      <c r="G598" s="224" t="s">
        <v>3</v>
      </c>
      <c r="H598" s="225">
        <v>240300</v>
      </c>
      <c r="I598" s="66">
        <v>240300</v>
      </c>
      <c r="J598" s="67">
        <f t="shared" si="24"/>
        <v>100</v>
      </c>
      <c r="K598" s="44"/>
      <c r="L598" s="44"/>
      <c r="M598" s="44"/>
      <c r="N598" s="44"/>
    </row>
    <row r="599" spans="1:14" ht="31.5" x14ac:dyDescent="0.25">
      <c r="A599" s="222" t="s">
        <v>56</v>
      </c>
      <c r="B599" s="223" t="s">
        <v>177</v>
      </c>
      <c r="C599" s="223" t="s">
        <v>17</v>
      </c>
      <c r="D599" s="223" t="s">
        <v>15</v>
      </c>
      <c r="E599" s="223" t="s">
        <v>141</v>
      </c>
      <c r="F599" s="223" t="s">
        <v>146</v>
      </c>
      <c r="G599" s="223" t="s">
        <v>57</v>
      </c>
      <c r="H599" s="225">
        <v>240300</v>
      </c>
      <c r="I599" s="66">
        <v>240300</v>
      </c>
      <c r="J599" s="67">
        <f t="shared" si="24"/>
        <v>100</v>
      </c>
      <c r="K599" s="44"/>
      <c r="L599" s="44"/>
      <c r="M599" s="44"/>
      <c r="N599" s="44"/>
    </row>
    <row r="600" spans="1:14" ht="18.75" x14ac:dyDescent="0.25">
      <c r="A600" s="222" t="s">
        <v>58</v>
      </c>
      <c r="B600" s="223" t="s">
        <v>177</v>
      </c>
      <c r="C600" s="223" t="s">
        <v>17</v>
      </c>
      <c r="D600" s="223" t="s">
        <v>15</v>
      </c>
      <c r="E600" s="223" t="s">
        <v>141</v>
      </c>
      <c r="F600" s="223" t="s">
        <v>146</v>
      </c>
      <c r="G600" s="223" t="s">
        <v>59</v>
      </c>
      <c r="H600" s="225">
        <v>240300</v>
      </c>
      <c r="I600" s="66">
        <v>240300</v>
      </c>
      <c r="J600" s="67">
        <f t="shared" si="24"/>
        <v>100</v>
      </c>
      <c r="K600" s="44"/>
      <c r="L600" s="44"/>
      <c r="M600" s="44"/>
      <c r="N600" s="44"/>
    </row>
    <row r="601" spans="1:14" ht="63" x14ac:dyDescent="0.25">
      <c r="A601" s="222" t="s">
        <v>1251</v>
      </c>
      <c r="B601" s="223" t="s">
        <v>177</v>
      </c>
      <c r="C601" s="223" t="s">
        <v>17</v>
      </c>
      <c r="D601" s="223" t="s">
        <v>15</v>
      </c>
      <c r="E601" s="223" t="s">
        <v>141</v>
      </c>
      <c r="F601" s="223" t="s">
        <v>195</v>
      </c>
      <c r="G601" s="224" t="s">
        <v>3</v>
      </c>
      <c r="H601" s="225">
        <v>72407.820000000007</v>
      </c>
      <c r="I601" s="66">
        <v>13019.78</v>
      </c>
      <c r="J601" s="67">
        <f t="shared" si="24"/>
        <v>17.981179380901121</v>
      </c>
      <c r="K601" s="44"/>
      <c r="L601" s="44"/>
      <c r="M601" s="44"/>
      <c r="N601" s="44"/>
    </row>
    <row r="602" spans="1:14" ht="31.5" x14ac:dyDescent="0.25">
      <c r="A602" s="222" t="s">
        <v>56</v>
      </c>
      <c r="B602" s="223" t="s">
        <v>177</v>
      </c>
      <c r="C602" s="223" t="s">
        <v>17</v>
      </c>
      <c r="D602" s="223" t="s">
        <v>15</v>
      </c>
      <c r="E602" s="223" t="s">
        <v>141</v>
      </c>
      <c r="F602" s="223" t="s">
        <v>195</v>
      </c>
      <c r="G602" s="223" t="s">
        <v>57</v>
      </c>
      <c r="H602" s="225">
        <v>72407.820000000007</v>
      </c>
      <c r="I602" s="66">
        <v>13019.78</v>
      </c>
      <c r="J602" s="67">
        <f t="shared" si="24"/>
        <v>17.981179380901121</v>
      </c>
      <c r="K602" s="44"/>
      <c r="L602" s="44"/>
      <c r="M602" s="44"/>
      <c r="N602" s="44"/>
    </row>
    <row r="603" spans="1:14" ht="18.75" x14ac:dyDescent="0.25">
      <c r="A603" s="222" t="s">
        <v>58</v>
      </c>
      <c r="B603" s="223" t="s">
        <v>177</v>
      </c>
      <c r="C603" s="223" t="s">
        <v>17</v>
      </c>
      <c r="D603" s="223" t="s">
        <v>15</v>
      </c>
      <c r="E603" s="223" t="s">
        <v>141</v>
      </c>
      <c r="F603" s="223" t="s">
        <v>195</v>
      </c>
      <c r="G603" s="223" t="s">
        <v>59</v>
      </c>
      <c r="H603" s="225">
        <v>72407.820000000007</v>
      </c>
      <c r="I603" s="66">
        <v>13019.78</v>
      </c>
      <c r="J603" s="67">
        <f t="shared" si="24"/>
        <v>17.981179380901121</v>
      </c>
      <c r="K603" s="44"/>
      <c r="L603" s="44"/>
      <c r="M603" s="44"/>
      <c r="N603" s="44"/>
    </row>
    <row r="604" spans="1:14" ht="18.75" x14ac:dyDescent="0.25">
      <c r="A604" s="217" t="s">
        <v>1278</v>
      </c>
      <c r="B604" s="218" t="s">
        <v>177</v>
      </c>
      <c r="C604" s="218" t="s">
        <v>17</v>
      </c>
      <c r="D604" s="218" t="s">
        <v>45</v>
      </c>
      <c r="E604" s="219" t="s">
        <v>3</v>
      </c>
      <c r="F604" s="219" t="s">
        <v>3</v>
      </c>
      <c r="G604" s="219" t="s">
        <v>3</v>
      </c>
      <c r="H604" s="220">
        <v>23284897</v>
      </c>
      <c r="I604" s="60">
        <f>I605</f>
        <v>19590499.699999999</v>
      </c>
      <c r="J604" s="61">
        <f t="shared" si="24"/>
        <v>84.133933252957917</v>
      </c>
      <c r="K604" s="44"/>
      <c r="L604" s="44"/>
      <c r="M604" s="44"/>
      <c r="N604" s="44"/>
    </row>
    <row r="605" spans="1:14" ht="31.5" x14ac:dyDescent="0.25">
      <c r="A605" s="217" t="s">
        <v>140</v>
      </c>
      <c r="B605" s="218" t="s">
        <v>177</v>
      </c>
      <c r="C605" s="218" t="s">
        <v>17</v>
      </c>
      <c r="D605" s="218" t="s">
        <v>45</v>
      </c>
      <c r="E605" s="218" t="s">
        <v>141</v>
      </c>
      <c r="F605" s="221" t="s">
        <v>3</v>
      </c>
      <c r="G605" s="221" t="s">
        <v>3</v>
      </c>
      <c r="H605" s="220">
        <v>23284897</v>
      </c>
      <c r="I605" s="60">
        <f>I606</f>
        <v>19590499.699999999</v>
      </c>
      <c r="J605" s="61">
        <f t="shared" si="24"/>
        <v>84.133933252957917</v>
      </c>
      <c r="K605" s="44"/>
      <c r="L605" s="44"/>
      <c r="M605" s="44"/>
      <c r="N605" s="44"/>
    </row>
    <row r="606" spans="1:14" ht="18.75" x14ac:dyDescent="0.25">
      <c r="A606" s="222" t="s">
        <v>1278</v>
      </c>
      <c r="B606" s="223" t="s">
        <v>177</v>
      </c>
      <c r="C606" s="223" t="s">
        <v>17</v>
      </c>
      <c r="D606" s="223" t="s">
        <v>45</v>
      </c>
      <c r="E606" s="223" t="s">
        <v>141</v>
      </c>
      <c r="F606" s="223" t="s">
        <v>1279</v>
      </c>
      <c r="G606" s="224" t="s">
        <v>3</v>
      </c>
      <c r="H606" s="225">
        <v>23284897</v>
      </c>
      <c r="I606" s="66">
        <v>19590499.699999999</v>
      </c>
      <c r="J606" s="67">
        <f t="shared" si="24"/>
        <v>84.133933252957917</v>
      </c>
      <c r="K606" s="44"/>
      <c r="L606" s="44"/>
      <c r="M606" s="44"/>
      <c r="N606" s="44"/>
    </row>
    <row r="607" spans="1:14" ht="31.5" x14ac:dyDescent="0.25">
      <c r="A607" s="222" t="s">
        <v>56</v>
      </c>
      <c r="B607" s="223" t="s">
        <v>177</v>
      </c>
      <c r="C607" s="223" t="s">
        <v>17</v>
      </c>
      <c r="D607" s="223" t="s">
        <v>45</v>
      </c>
      <c r="E607" s="223" t="s">
        <v>141</v>
      </c>
      <c r="F607" s="223" t="s">
        <v>1279</v>
      </c>
      <c r="G607" s="223" t="s">
        <v>57</v>
      </c>
      <c r="H607" s="225">
        <v>23284897</v>
      </c>
      <c r="I607" s="66">
        <v>19590499.699999999</v>
      </c>
      <c r="J607" s="67">
        <f t="shared" si="24"/>
        <v>84.133933252957917</v>
      </c>
      <c r="K607" s="44"/>
      <c r="L607" s="44"/>
      <c r="M607" s="44"/>
      <c r="N607" s="44"/>
    </row>
    <row r="608" spans="1:14" ht="18.75" x14ac:dyDescent="0.25">
      <c r="A608" s="222" t="s">
        <v>58</v>
      </c>
      <c r="B608" s="223" t="s">
        <v>177</v>
      </c>
      <c r="C608" s="223" t="s">
        <v>17</v>
      </c>
      <c r="D608" s="223" t="s">
        <v>45</v>
      </c>
      <c r="E608" s="223" t="s">
        <v>141</v>
      </c>
      <c r="F608" s="223" t="s">
        <v>1279</v>
      </c>
      <c r="G608" s="223" t="s">
        <v>59</v>
      </c>
      <c r="H608" s="225">
        <v>9008853</v>
      </c>
      <c r="I608" s="66">
        <v>8590770.4700000007</v>
      </c>
      <c r="J608" s="67">
        <f t="shared" si="24"/>
        <v>95.359203552327926</v>
      </c>
      <c r="K608" s="44"/>
      <c r="L608" s="44"/>
      <c r="M608" s="44"/>
      <c r="N608" s="44"/>
    </row>
    <row r="609" spans="1:14" ht="18.75" x14ac:dyDescent="0.25">
      <c r="A609" s="222" t="s">
        <v>138</v>
      </c>
      <c r="B609" s="223" t="s">
        <v>177</v>
      </c>
      <c r="C609" s="223" t="s">
        <v>17</v>
      </c>
      <c r="D609" s="223" t="s">
        <v>45</v>
      </c>
      <c r="E609" s="223" t="s">
        <v>141</v>
      </c>
      <c r="F609" s="223" t="s">
        <v>1279</v>
      </c>
      <c r="G609" s="223" t="s">
        <v>139</v>
      </c>
      <c r="H609" s="225">
        <v>14276044</v>
      </c>
      <c r="I609" s="66">
        <v>10999729.23</v>
      </c>
      <c r="J609" s="67">
        <f t="shared" si="24"/>
        <v>77.050261472996311</v>
      </c>
      <c r="K609" s="44"/>
      <c r="L609" s="44"/>
      <c r="M609" s="44"/>
      <c r="N609" s="44"/>
    </row>
    <row r="610" spans="1:14" ht="18.75" x14ac:dyDescent="0.25">
      <c r="A610" s="217" t="s">
        <v>1280</v>
      </c>
      <c r="B610" s="218" t="s">
        <v>177</v>
      </c>
      <c r="C610" s="218" t="s">
        <v>17</v>
      </c>
      <c r="D610" s="218" t="s">
        <v>53</v>
      </c>
      <c r="E610" s="219" t="s">
        <v>3</v>
      </c>
      <c r="F610" s="219" t="s">
        <v>3</v>
      </c>
      <c r="G610" s="219" t="s">
        <v>3</v>
      </c>
      <c r="H610" s="220">
        <v>680941</v>
      </c>
      <c r="I610" s="60">
        <f>I611</f>
        <v>680140.6</v>
      </c>
      <c r="J610" s="61">
        <f t="shared" si="24"/>
        <v>99.882456776725149</v>
      </c>
      <c r="K610" s="44"/>
      <c r="L610" s="44"/>
      <c r="M610" s="44"/>
      <c r="N610" s="44"/>
    </row>
    <row r="611" spans="1:14" ht="31.5" x14ac:dyDescent="0.25">
      <c r="A611" s="217" t="s">
        <v>140</v>
      </c>
      <c r="B611" s="218" t="s">
        <v>177</v>
      </c>
      <c r="C611" s="218" t="s">
        <v>17</v>
      </c>
      <c r="D611" s="218" t="s">
        <v>53</v>
      </c>
      <c r="E611" s="218" t="s">
        <v>141</v>
      </c>
      <c r="F611" s="221" t="s">
        <v>3</v>
      </c>
      <c r="G611" s="221" t="s">
        <v>3</v>
      </c>
      <c r="H611" s="220">
        <v>680941</v>
      </c>
      <c r="I611" s="60">
        <f>I612</f>
        <v>680140.6</v>
      </c>
      <c r="J611" s="61">
        <f t="shared" si="24"/>
        <v>99.882456776725149</v>
      </c>
      <c r="K611" s="44"/>
      <c r="L611" s="44"/>
      <c r="M611" s="44"/>
      <c r="N611" s="44"/>
    </row>
    <row r="612" spans="1:14" ht="18.75" x14ac:dyDescent="0.25">
      <c r="A612" s="222" t="s">
        <v>1281</v>
      </c>
      <c r="B612" s="223" t="s">
        <v>177</v>
      </c>
      <c r="C612" s="223" t="s">
        <v>17</v>
      </c>
      <c r="D612" s="223" t="s">
        <v>53</v>
      </c>
      <c r="E612" s="223" t="s">
        <v>141</v>
      </c>
      <c r="F612" s="223" t="s">
        <v>1282</v>
      </c>
      <c r="G612" s="224" t="s">
        <v>3</v>
      </c>
      <c r="H612" s="225">
        <v>680941</v>
      </c>
      <c r="I612" s="66">
        <v>680140.6</v>
      </c>
      <c r="J612" s="67">
        <f t="shared" si="24"/>
        <v>99.882456776725149</v>
      </c>
      <c r="K612" s="44"/>
      <c r="L612" s="44"/>
      <c r="M612" s="44"/>
      <c r="N612" s="44"/>
    </row>
    <row r="613" spans="1:14" ht="31.5" x14ac:dyDescent="0.25">
      <c r="A613" s="222" t="s">
        <v>28</v>
      </c>
      <c r="B613" s="223" t="s">
        <v>177</v>
      </c>
      <c r="C613" s="223" t="s">
        <v>17</v>
      </c>
      <c r="D613" s="223" t="s">
        <v>53</v>
      </c>
      <c r="E613" s="223" t="s">
        <v>141</v>
      </c>
      <c r="F613" s="223" t="s">
        <v>1282</v>
      </c>
      <c r="G613" s="223" t="s">
        <v>29</v>
      </c>
      <c r="H613" s="225">
        <v>531081</v>
      </c>
      <c r="I613" s="66">
        <v>530281</v>
      </c>
      <c r="J613" s="67">
        <f t="shared" si="24"/>
        <v>99.849363844686593</v>
      </c>
      <c r="K613" s="44"/>
      <c r="L613" s="44"/>
      <c r="M613" s="44"/>
      <c r="N613" s="44"/>
    </row>
    <row r="614" spans="1:14" ht="31.5" x14ac:dyDescent="0.25">
      <c r="A614" s="222" t="s">
        <v>30</v>
      </c>
      <c r="B614" s="223" t="s">
        <v>177</v>
      </c>
      <c r="C614" s="223" t="s">
        <v>17</v>
      </c>
      <c r="D614" s="223" t="s">
        <v>53</v>
      </c>
      <c r="E614" s="223" t="s">
        <v>141</v>
      </c>
      <c r="F614" s="223" t="s">
        <v>1282</v>
      </c>
      <c r="G614" s="223" t="s">
        <v>31</v>
      </c>
      <c r="H614" s="225">
        <v>531081</v>
      </c>
      <c r="I614" s="66">
        <v>530281</v>
      </c>
      <c r="J614" s="67">
        <f t="shared" si="24"/>
        <v>99.849363844686593</v>
      </c>
      <c r="K614" s="44"/>
      <c r="L614" s="44"/>
      <c r="M614" s="44"/>
      <c r="N614" s="44"/>
    </row>
    <row r="615" spans="1:14" ht="31.5" x14ac:dyDescent="0.25">
      <c r="A615" s="222" t="s">
        <v>56</v>
      </c>
      <c r="B615" s="223" t="s">
        <v>177</v>
      </c>
      <c r="C615" s="223" t="s">
        <v>17</v>
      </c>
      <c r="D615" s="223" t="s">
        <v>53</v>
      </c>
      <c r="E615" s="223" t="s">
        <v>141</v>
      </c>
      <c r="F615" s="223" t="s">
        <v>1282</v>
      </c>
      <c r="G615" s="223" t="s">
        <v>57</v>
      </c>
      <c r="H615" s="225">
        <v>149860</v>
      </c>
      <c r="I615" s="66">
        <v>149859.6</v>
      </c>
      <c r="J615" s="67">
        <f t="shared" si="24"/>
        <v>99.99973308421194</v>
      </c>
      <c r="K615" s="44"/>
      <c r="L615" s="44"/>
      <c r="M615" s="44"/>
      <c r="N615" s="44"/>
    </row>
    <row r="616" spans="1:14" ht="18.75" x14ac:dyDescent="0.25">
      <c r="A616" s="222" t="s">
        <v>58</v>
      </c>
      <c r="B616" s="223" t="s">
        <v>177</v>
      </c>
      <c r="C616" s="223" t="s">
        <v>17</v>
      </c>
      <c r="D616" s="223" t="s">
        <v>53</v>
      </c>
      <c r="E616" s="223" t="s">
        <v>141</v>
      </c>
      <c r="F616" s="223" t="s">
        <v>1282</v>
      </c>
      <c r="G616" s="223" t="s">
        <v>59</v>
      </c>
      <c r="H616" s="225">
        <v>149860</v>
      </c>
      <c r="I616" s="66">
        <v>149859.6</v>
      </c>
      <c r="J616" s="67">
        <f t="shared" si="24"/>
        <v>99.99973308421194</v>
      </c>
      <c r="K616" s="44"/>
      <c r="L616" s="44"/>
      <c r="M616" s="44"/>
      <c r="N616" s="44"/>
    </row>
    <row r="617" spans="1:14" ht="31.5" x14ac:dyDescent="0.25">
      <c r="A617" s="217" t="s">
        <v>1283</v>
      </c>
      <c r="B617" s="218" t="s">
        <v>177</v>
      </c>
      <c r="C617" s="218" t="s">
        <v>17</v>
      </c>
      <c r="D617" s="218" t="s">
        <v>61</v>
      </c>
      <c r="E617" s="219" t="s">
        <v>3</v>
      </c>
      <c r="F617" s="219" t="s">
        <v>3</v>
      </c>
      <c r="G617" s="219" t="s">
        <v>3</v>
      </c>
      <c r="H617" s="220">
        <v>1759110.01</v>
      </c>
      <c r="I617" s="60">
        <f>I618</f>
        <v>1743683.87</v>
      </c>
      <c r="J617" s="61">
        <f t="shared" si="24"/>
        <v>99.123071330825979</v>
      </c>
      <c r="K617" s="44"/>
      <c r="L617" s="44"/>
      <c r="M617" s="44"/>
      <c r="N617" s="44"/>
    </row>
    <row r="618" spans="1:14" ht="31.5" x14ac:dyDescent="0.25">
      <c r="A618" s="217" t="s">
        <v>140</v>
      </c>
      <c r="B618" s="218" t="s">
        <v>177</v>
      </c>
      <c r="C618" s="218" t="s">
        <v>17</v>
      </c>
      <c r="D618" s="218" t="s">
        <v>61</v>
      </c>
      <c r="E618" s="218" t="s">
        <v>141</v>
      </c>
      <c r="F618" s="221" t="s">
        <v>3</v>
      </c>
      <c r="G618" s="221" t="s">
        <v>3</v>
      </c>
      <c r="H618" s="220">
        <v>1759110.01</v>
      </c>
      <c r="I618" s="60">
        <f>I619</f>
        <v>1743683.87</v>
      </c>
      <c r="J618" s="61">
        <f t="shared" si="24"/>
        <v>99.123071330825979</v>
      </c>
      <c r="K618" s="44"/>
      <c r="L618" s="44"/>
      <c r="M618" s="44"/>
      <c r="N618" s="44"/>
    </row>
    <row r="619" spans="1:14" ht="31.5" x14ac:dyDescent="0.25">
      <c r="A619" s="222" t="s">
        <v>107</v>
      </c>
      <c r="B619" s="223" t="s">
        <v>177</v>
      </c>
      <c r="C619" s="223" t="s">
        <v>17</v>
      </c>
      <c r="D619" s="223" t="s">
        <v>61</v>
      </c>
      <c r="E619" s="223" t="s">
        <v>141</v>
      </c>
      <c r="F619" s="223" t="s">
        <v>108</v>
      </c>
      <c r="G619" s="224" t="s">
        <v>3</v>
      </c>
      <c r="H619" s="225">
        <v>1759110.01</v>
      </c>
      <c r="I619" s="66">
        <v>1743683.87</v>
      </c>
      <c r="J619" s="67">
        <f t="shared" si="24"/>
        <v>99.123071330825979</v>
      </c>
      <c r="K619" s="44"/>
      <c r="L619" s="44"/>
      <c r="M619" s="44"/>
      <c r="N619" s="44"/>
    </row>
    <row r="620" spans="1:14" ht="63" x14ac:dyDescent="0.25">
      <c r="A620" s="222" t="s">
        <v>22</v>
      </c>
      <c r="B620" s="223" t="s">
        <v>177</v>
      </c>
      <c r="C620" s="223" t="s">
        <v>17</v>
      </c>
      <c r="D620" s="223" t="s">
        <v>61</v>
      </c>
      <c r="E620" s="223" t="s">
        <v>141</v>
      </c>
      <c r="F620" s="223" t="s">
        <v>108</v>
      </c>
      <c r="G620" s="223" t="s">
        <v>23</v>
      </c>
      <c r="H620" s="225">
        <v>1747310.01</v>
      </c>
      <c r="I620" s="66">
        <v>1739183.87</v>
      </c>
      <c r="J620" s="67">
        <f t="shared" si="24"/>
        <v>99.53493427305439</v>
      </c>
      <c r="K620" s="44"/>
      <c r="L620" s="44"/>
      <c r="M620" s="44"/>
      <c r="N620" s="44"/>
    </row>
    <row r="621" spans="1:14" ht="18.75" x14ac:dyDescent="0.25">
      <c r="A621" s="222" t="s">
        <v>40</v>
      </c>
      <c r="B621" s="223" t="s">
        <v>177</v>
      </c>
      <c r="C621" s="223" t="s">
        <v>17</v>
      </c>
      <c r="D621" s="223" t="s">
        <v>61</v>
      </c>
      <c r="E621" s="223" t="s">
        <v>141</v>
      </c>
      <c r="F621" s="223" t="s">
        <v>108</v>
      </c>
      <c r="G621" s="223" t="s">
        <v>41</v>
      </c>
      <c r="H621" s="225">
        <v>1747310.01</v>
      </c>
      <c r="I621" s="66">
        <v>1739183.87</v>
      </c>
      <c r="J621" s="67">
        <f t="shared" si="24"/>
        <v>99.53493427305439</v>
      </c>
      <c r="K621" s="44"/>
      <c r="L621" s="44"/>
      <c r="M621" s="44"/>
      <c r="N621" s="44"/>
    </row>
    <row r="622" spans="1:14" ht="31.5" x14ac:dyDescent="0.25">
      <c r="A622" s="222" t="s">
        <v>28</v>
      </c>
      <c r="B622" s="223" t="s">
        <v>177</v>
      </c>
      <c r="C622" s="223" t="s">
        <v>17</v>
      </c>
      <c r="D622" s="223" t="s">
        <v>61</v>
      </c>
      <c r="E622" s="223" t="s">
        <v>141</v>
      </c>
      <c r="F622" s="223" t="s">
        <v>108</v>
      </c>
      <c r="G622" s="223" t="s">
        <v>29</v>
      </c>
      <c r="H622" s="225">
        <v>11800</v>
      </c>
      <c r="I622" s="66">
        <v>4500</v>
      </c>
      <c r="J622" s="67">
        <f t="shared" si="24"/>
        <v>38.135593220338983</v>
      </c>
      <c r="K622" s="44"/>
      <c r="L622" s="44"/>
      <c r="M622" s="44"/>
      <c r="N622" s="44"/>
    </row>
    <row r="623" spans="1:14" ht="31.5" x14ac:dyDescent="0.25">
      <c r="A623" s="222" t="s">
        <v>30</v>
      </c>
      <c r="B623" s="223" t="s">
        <v>177</v>
      </c>
      <c r="C623" s="223" t="s">
        <v>17</v>
      </c>
      <c r="D623" s="223" t="s">
        <v>61</v>
      </c>
      <c r="E623" s="223" t="s">
        <v>141</v>
      </c>
      <c r="F623" s="223" t="s">
        <v>108</v>
      </c>
      <c r="G623" s="223" t="s">
        <v>31</v>
      </c>
      <c r="H623" s="225">
        <v>11800</v>
      </c>
      <c r="I623" s="66">
        <v>4500</v>
      </c>
      <c r="J623" s="67">
        <f t="shared" si="24"/>
        <v>38.135593220338983</v>
      </c>
      <c r="K623" s="44"/>
      <c r="L623" s="44"/>
      <c r="M623" s="44"/>
      <c r="N623" s="44"/>
    </row>
    <row r="624" spans="1:14" ht="47.25" x14ac:dyDescent="0.25">
      <c r="A624" s="217" t="s">
        <v>1284</v>
      </c>
      <c r="B624" s="218" t="s">
        <v>177</v>
      </c>
      <c r="C624" s="218" t="s">
        <v>17</v>
      </c>
      <c r="D624" s="218" t="s">
        <v>72</v>
      </c>
      <c r="E624" s="219" t="s">
        <v>3</v>
      </c>
      <c r="F624" s="219" t="s">
        <v>3</v>
      </c>
      <c r="G624" s="219" t="s">
        <v>3</v>
      </c>
      <c r="H624" s="220">
        <v>68214736.840000004</v>
      </c>
      <c r="I624" s="60">
        <f>I625</f>
        <v>68198040.129999995</v>
      </c>
      <c r="J624" s="61">
        <f t="shared" si="24"/>
        <v>99.975523309517172</v>
      </c>
      <c r="K624" s="44"/>
      <c r="L624" s="44"/>
      <c r="M624" s="44"/>
      <c r="N624" s="44"/>
    </row>
    <row r="625" spans="1:14" ht="18.75" x14ac:dyDescent="0.25">
      <c r="A625" s="217" t="s">
        <v>18</v>
      </c>
      <c r="B625" s="218" t="s">
        <v>177</v>
      </c>
      <c r="C625" s="218" t="s">
        <v>17</v>
      </c>
      <c r="D625" s="218" t="s">
        <v>72</v>
      </c>
      <c r="E625" s="218" t="s">
        <v>19</v>
      </c>
      <c r="F625" s="221" t="s">
        <v>3</v>
      </c>
      <c r="G625" s="221" t="s">
        <v>3</v>
      </c>
      <c r="H625" s="220">
        <v>68214736.840000004</v>
      </c>
      <c r="I625" s="60">
        <f>I626</f>
        <v>68198040.129999995</v>
      </c>
      <c r="J625" s="61">
        <f t="shared" si="24"/>
        <v>99.975523309517172</v>
      </c>
      <c r="K625" s="44"/>
      <c r="L625" s="44"/>
      <c r="M625" s="44"/>
      <c r="N625" s="44"/>
    </row>
    <row r="626" spans="1:14" ht="31.5" x14ac:dyDescent="0.25">
      <c r="A626" s="222" t="s">
        <v>186</v>
      </c>
      <c r="B626" s="223" t="s">
        <v>177</v>
      </c>
      <c r="C626" s="223" t="s">
        <v>17</v>
      </c>
      <c r="D626" s="223" t="s">
        <v>72</v>
      </c>
      <c r="E626" s="223" t="s">
        <v>19</v>
      </c>
      <c r="F626" s="223" t="s">
        <v>187</v>
      </c>
      <c r="G626" s="224" t="s">
        <v>3</v>
      </c>
      <c r="H626" s="225">
        <v>68214736.840000004</v>
      </c>
      <c r="I626" s="66">
        <v>68198040.129999995</v>
      </c>
      <c r="J626" s="67">
        <f t="shared" si="24"/>
        <v>99.975523309517172</v>
      </c>
      <c r="K626" s="44"/>
      <c r="L626" s="44"/>
      <c r="M626" s="44"/>
      <c r="N626" s="44"/>
    </row>
    <row r="627" spans="1:14" ht="31.5" x14ac:dyDescent="0.25">
      <c r="A627" s="222" t="s">
        <v>88</v>
      </c>
      <c r="B627" s="223" t="s">
        <v>177</v>
      </c>
      <c r="C627" s="223" t="s">
        <v>17</v>
      </c>
      <c r="D627" s="223" t="s">
        <v>72</v>
      </c>
      <c r="E627" s="223" t="s">
        <v>19</v>
      </c>
      <c r="F627" s="223" t="s">
        <v>187</v>
      </c>
      <c r="G627" s="223" t="s">
        <v>89</v>
      </c>
      <c r="H627" s="225">
        <v>68214736.840000004</v>
      </c>
      <c r="I627" s="66">
        <v>68198040.129999995</v>
      </c>
      <c r="J627" s="67">
        <f t="shared" si="24"/>
        <v>99.975523309517172</v>
      </c>
      <c r="K627" s="44"/>
      <c r="L627" s="44"/>
      <c r="M627" s="44"/>
      <c r="N627" s="44"/>
    </row>
    <row r="628" spans="1:14" ht="18.75" x14ac:dyDescent="0.25">
      <c r="A628" s="222" t="s">
        <v>90</v>
      </c>
      <c r="B628" s="223" t="s">
        <v>177</v>
      </c>
      <c r="C628" s="223" t="s">
        <v>17</v>
      </c>
      <c r="D628" s="223" t="s">
        <v>72</v>
      </c>
      <c r="E628" s="223" t="s">
        <v>19</v>
      </c>
      <c r="F628" s="223" t="s">
        <v>187</v>
      </c>
      <c r="G628" s="223" t="s">
        <v>91</v>
      </c>
      <c r="H628" s="225">
        <v>68214736.840000004</v>
      </c>
      <c r="I628" s="66">
        <v>68198040.129999995</v>
      </c>
      <c r="J628" s="67">
        <f t="shared" si="24"/>
        <v>99.975523309517172</v>
      </c>
      <c r="K628" s="44"/>
      <c r="L628" s="44"/>
      <c r="M628" s="44"/>
      <c r="N628" s="44"/>
    </row>
    <row r="629" spans="1:14" ht="63" x14ac:dyDescent="0.25">
      <c r="A629" s="217" t="s">
        <v>1285</v>
      </c>
      <c r="B629" s="218" t="s">
        <v>180</v>
      </c>
      <c r="C629" s="219" t="s">
        <v>3</v>
      </c>
      <c r="D629" s="219" t="s">
        <v>3</v>
      </c>
      <c r="E629" s="219" t="s">
        <v>3</v>
      </c>
      <c r="F629" s="219" t="s">
        <v>3</v>
      </c>
      <c r="G629" s="219" t="s">
        <v>3</v>
      </c>
      <c r="H629" s="220">
        <v>715519.44</v>
      </c>
      <c r="I629" s="60">
        <f>I630+I635</f>
        <v>560302.82000000007</v>
      </c>
      <c r="J629" s="61">
        <f t="shared" si="24"/>
        <v>78.307141452369223</v>
      </c>
      <c r="K629" s="44"/>
      <c r="L629" s="44"/>
      <c r="M629" s="44"/>
      <c r="N629" s="44"/>
    </row>
    <row r="630" spans="1:14" ht="18.75" x14ac:dyDescent="0.25">
      <c r="A630" s="217" t="s">
        <v>1286</v>
      </c>
      <c r="B630" s="218" t="s">
        <v>180</v>
      </c>
      <c r="C630" s="218" t="s">
        <v>17</v>
      </c>
      <c r="D630" s="218" t="s">
        <v>15</v>
      </c>
      <c r="E630" s="219" t="s">
        <v>3</v>
      </c>
      <c r="F630" s="219" t="s">
        <v>3</v>
      </c>
      <c r="G630" s="219" t="s">
        <v>3</v>
      </c>
      <c r="H630" s="220">
        <v>151309.44</v>
      </c>
      <c r="I630" s="60">
        <f>I631</f>
        <v>150650</v>
      </c>
      <c r="J630" s="61">
        <f t="shared" si="24"/>
        <v>99.564177886059184</v>
      </c>
      <c r="K630" s="44"/>
      <c r="L630" s="44"/>
      <c r="M630" s="44"/>
      <c r="N630" s="44"/>
    </row>
    <row r="631" spans="1:14" ht="18.75" x14ac:dyDescent="0.25">
      <c r="A631" s="217" t="s">
        <v>18</v>
      </c>
      <c r="B631" s="218" t="s">
        <v>180</v>
      </c>
      <c r="C631" s="218" t="s">
        <v>17</v>
      </c>
      <c r="D631" s="218" t="s">
        <v>15</v>
      </c>
      <c r="E631" s="218" t="s">
        <v>19</v>
      </c>
      <c r="F631" s="221" t="s">
        <v>3</v>
      </c>
      <c r="G631" s="221" t="s">
        <v>3</v>
      </c>
      <c r="H631" s="220">
        <v>151309.44</v>
      </c>
      <c r="I631" s="60">
        <f>I632</f>
        <v>150650</v>
      </c>
      <c r="J631" s="61">
        <f t="shared" si="24"/>
        <v>99.564177886059184</v>
      </c>
      <c r="K631" s="44"/>
      <c r="L631" s="44"/>
      <c r="M631" s="44"/>
      <c r="N631" s="44"/>
    </row>
    <row r="632" spans="1:14" ht="31.5" x14ac:dyDescent="0.25">
      <c r="A632" s="222" t="s">
        <v>1287</v>
      </c>
      <c r="B632" s="223" t="s">
        <v>180</v>
      </c>
      <c r="C632" s="223" t="s">
        <v>17</v>
      </c>
      <c r="D632" s="223" t="s">
        <v>15</v>
      </c>
      <c r="E632" s="223" t="s">
        <v>19</v>
      </c>
      <c r="F632" s="223" t="s">
        <v>1288</v>
      </c>
      <c r="G632" s="224" t="s">
        <v>3</v>
      </c>
      <c r="H632" s="225">
        <v>151309.44</v>
      </c>
      <c r="I632" s="66">
        <v>150650</v>
      </c>
      <c r="J632" s="67">
        <f t="shared" si="24"/>
        <v>99.564177886059184</v>
      </c>
      <c r="K632" s="44"/>
      <c r="L632" s="44"/>
      <c r="M632" s="44"/>
      <c r="N632" s="44"/>
    </row>
    <row r="633" spans="1:14" ht="31.5" x14ac:dyDescent="0.25">
      <c r="A633" s="222" t="s">
        <v>28</v>
      </c>
      <c r="B633" s="223" t="s">
        <v>180</v>
      </c>
      <c r="C633" s="223" t="s">
        <v>17</v>
      </c>
      <c r="D633" s="223" t="s">
        <v>15</v>
      </c>
      <c r="E633" s="223" t="s">
        <v>19</v>
      </c>
      <c r="F633" s="223" t="s">
        <v>1288</v>
      </c>
      <c r="G633" s="223" t="s">
        <v>29</v>
      </c>
      <c r="H633" s="225">
        <v>151309.44</v>
      </c>
      <c r="I633" s="66">
        <v>150650</v>
      </c>
      <c r="J633" s="67">
        <f t="shared" si="24"/>
        <v>99.564177886059184</v>
      </c>
      <c r="K633" s="44"/>
      <c r="L633" s="44"/>
      <c r="M633" s="44"/>
      <c r="N633" s="44"/>
    </row>
    <row r="634" spans="1:14" ht="31.5" x14ac:dyDescent="0.25">
      <c r="A634" s="222" t="s">
        <v>30</v>
      </c>
      <c r="B634" s="223" t="s">
        <v>180</v>
      </c>
      <c r="C634" s="223" t="s">
        <v>17</v>
      </c>
      <c r="D634" s="223" t="s">
        <v>15</v>
      </c>
      <c r="E634" s="223" t="s">
        <v>19</v>
      </c>
      <c r="F634" s="223" t="s">
        <v>1288</v>
      </c>
      <c r="G634" s="223" t="s">
        <v>31</v>
      </c>
      <c r="H634" s="225">
        <v>151309.44</v>
      </c>
      <c r="I634" s="66">
        <v>150650</v>
      </c>
      <c r="J634" s="67">
        <f t="shared" si="24"/>
        <v>99.564177886059184</v>
      </c>
      <c r="K634" s="44"/>
      <c r="L634" s="44"/>
      <c r="M634" s="44"/>
      <c r="N634" s="44"/>
    </row>
    <row r="635" spans="1:14" ht="31.5" x14ac:dyDescent="0.25">
      <c r="A635" s="217" t="s">
        <v>1289</v>
      </c>
      <c r="B635" s="218" t="s">
        <v>180</v>
      </c>
      <c r="C635" s="218" t="s">
        <v>17</v>
      </c>
      <c r="D635" s="218" t="s">
        <v>45</v>
      </c>
      <c r="E635" s="219" t="s">
        <v>3</v>
      </c>
      <c r="F635" s="219" t="s">
        <v>3</v>
      </c>
      <c r="G635" s="219" t="s">
        <v>3</v>
      </c>
      <c r="H635" s="220">
        <v>564210</v>
      </c>
      <c r="I635" s="60">
        <f>I636</f>
        <v>409652.82</v>
      </c>
      <c r="J635" s="61">
        <f t="shared" si="24"/>
        <v>72.606444408996651</v>
      </c>
      <c r="K635" s="44"/>
      <c r="L635" s="44"/>
      <c r="M635" s="44"/>
      <c r="N635" s="44"/>
    </row>
    <row r="636" spans="1:14" ht="18.75" x14ac:dyDescent="0.25">
      <c r="A636" s="217" t="s">
        <v>18</v>
      </c>
      <c r="B636" s="218" t="s">
        <v>180</v>
      </c>
      <c r="C636" s="218" t="s">
        <v>17</v>
      </c>
      <c r="D636" s="218" t="s">
        <v>45</v>
      </c>
      <c r="E636" s="218" t="s">
        <v>19</v>
      </c>
      <c r="F636" s="221" t="s">
        <v>3</v>
      </c>
      <c r="G636" s="221" t="s">
        <v>3</v>
      </c>
      <c r="H636" s="220">
        <v>564210</v>
      </c>
      <c r="I636" s="60">
        <f>I637++I640+I645+I648</f>
        <v>409652.82</v>
      </c>
      <c r="J636" s="61">
        <f t="shared" si="24"/>
        <v>72.606444408996651</v>
      </c>
      <c r="K636" s="44"/>
      <c r="L636" s="44"/>
      <c r="M636" s="44"/>
      <c r="N636" s="44"/>
    </row>
    <row r="637" spans="1:14" ht="63" x14ac:dyDescent="0.25">
      <c r="A637" s="222" t="s">
        <v>1290</v>
      </c>
      <c r="B637" s="223" t="s">
        <v>180</v>
      </c>
      <c r="C637" s="223" t="s">
        <v>17</v>
      </c>
      <c r="D637" s="223" t="s">
        <v>45</v>
      </c>
      <c r="E637" s="223" t="s">
        <v>19</v>
      </c>
      <c r="F637" s="223" t="s">
        <v>1291</v>
      </c>
      <c r="G637" s="224" t="s">
        <v>3</v>
      </c>
      <c r="H637" s="225">
        <v>35590</v>
      </c>
      <c r="I637" s="66">
        <v>19491</v>
      </c>
      <c r="J637" s="67">
        <f t="shared" si="24"/>
        <v>54.76538353470076</v>
      </c>
      <c r="K637" s="44"/>
      <c r="L637" s="44"/>
      <c r="M637" s="44"/>
      <c r="N637" s="44"/>
    </row>
    <row r="638" spans="1:14" ht="31.5" x14ac:dyDescent="0.25">
      <c r="A638" s="222" t="s">
        <v>28</v>
      </c>
      <c r="B638" s="223" t="s">
        <v>180</v>
      </c>
      <c r="C638" s="223" t="s">
        <v>17</v>
      </c>
      <c r="D638" s="223" t="s">
        <v>45</v>
      </c>
      <c r="E638" s="223" t="s">
        <v>19</v>
      </c>
      <c r="F638" s="223" t="s">
        <v>1291</v>
      </c>
      <c r="G638" s="223" t="s">
        <v>29</v>
      </c>
      <c r="H638" s="225">
        <v>35590</v>
      </c>
      <c r="I638" s="66">
        <v>19491</v>
      </c>
      <c r="J638" s="67">
        <f t="shared" si="24"/>
        <v>54.76538353470076</v>
      </c>
      <c r="K638" s="44"/>
      <c r="L638" s="44"/>
      <c r="M638" s="44"/>
      <c r="N638" s="44"/>
    </row>
    <row r="639" spans="1:14" ht="31.5" x14ac:dyDescent="0.25">
      <c r="A639" s="222" t="s">
        <v>30</v>
      </c>
      <c r="B639" s="223" t="s">
        <v>180</v>
      </c>
      <c r="C639" s="223" t="s">
        <v>17</v>
      </c>
      <c r="D639" s="223" t="s">
        <v>45</v>
      </c>
      <c r="E639" s="223" t="s">
        <v>19</v>
      </c>
      <c r="F639" s="223" t="s">
        <v>1291</v>
      </c>
      <c r="G639" s="223" t="s">
        <v>31</v>
      </c>
      <c r="H639" s="225">
        <v>35590</v>
      </c>
      <c r="I639" s="66">
        <v>19491</v>
      </c>
      <c r="J639" s="67">
        <f t="shared" si="24"/>
        <v>54.76538353470076</v>
      </c>
      <c r="K639" s="44"/>
      <c r="L639" s="44"/>
      <c r="M639" s="44"/>
      <c r="N639" s="44"/>
    </row>
    <row r="640" spans="1:14" ht="18.75" x14ac:dyDescent="0.25">
      <c r="A640" s="222" t="s">
        <v>1292</v>
      </c>
      <c r="B640" s="223" t="s">
        <v>180</v>
      </c>
      <c r="C640" s="223" t="s">
        <v>17</v>
      </c>
      <c r="D640" s="223" t="s">
        <v>45</v>
      </c>
      <c r="E640" s="223" t="s">
        <v>19</v>
      </c>
      <c r="F640" s="223" t="s">
        <v>1293</v>
      </c>
      <c r="G640" s="224" t="s">
        <v>3</v>
      </c>
      <c r="H640" s="225">
        <v>361520</v>
      </c>
      <c r="I640" s="66">
        <v>358061.82</v>
      </c>
      <c r="J640" s="67">
        <f t="shared" si="24"/>
        <v>99.043433281699492</v>
      </c>
      <c r="K640" s="44"/>
      <c r="L640" s="44"/>
      <c r="M640" s="44"/>
      <c r="N640" s="44"/>
    </row>
    <row r="641" spans="1:14" ht="31.5" x14ac:dyDescent="0.25">
      <c r="A641" s="222" t="s">
        <v>28</v>
      </c>
      <c r="B641" s="223" t="s">
        <v>180</v>
      </c>
      <c r="C641" s="223" t="s">
        <v>17</v>
      </c>
      <c r="D641" s="223" t="s">
        <v>45</v>
      </c>
      <c r="E641" s="223" t="s">
        <v>19</v>
      </c>
      <c r="F641" s="223" t="s">
        <v>1293</v>
      </c>
      <c r="G641" s="223" t="s">
        <v>29</v>
      </c>
      <c r="H641" s="225">
        <v>81520</v>
      </c>
      <c r="I641" s="66">
        <v>78062</v>
      </c>
      <c r="J641" s="67">
        <f t="shared" si="24"/>
        <v>95.758096172718354</v>
      </c>
      <c r="K641" s="44"/>
      <c r="L641" s="44"/>
      <c r="M641" s="44"/>
      <c r="N641" s="44"/>
    </row>
    <row r="642" spans="1:14" ht="31.5" x14ac:dyDescent="0.25">
      <c r="A642" s="222" t="s">
        <v>30</v>
      </c>
      <c r="B642" s="223" t="s">
        <v>180</v>
      </c>
      <c r="C642" s="223" t="s">
        <v>17</v>
      </c>
      <c r="D642" s="223" t="s">
        <v>45</v>
      </c>
      <c r="E642" s="223" t="s">
        <v>19</v>
      </c>
      <c r="F642" s="223" t="s">
        <v>1293</v>
      </c>
      <c r="G642" s="223" t="s">
        <v>31</v>
      </c>
      <c r="H642" s="225">
        <v>81520</v>
      </c>
      <c r="I642" s="66">
        <v>78062</v>
      </c>
      <c r="J642" s="67">
        <f t="shared" si="24"/>
        <v>95.758096172718354</v>
      </c>
      <c r="K642" s="44"/>
      <c r="L642" s="44"/>
      <c r="M642" s="44"/>
      <c r="N642" s="44"/>
    </row>
    <row r="643" spans="1:14" ht="18.75" x14ac:dyDescent="0.25">
      <c r="A643" s="222" t="s">
        <v>32</v>
      </c>
      <c r="B643" s="223" t="s">
        <v>180</v>
      </c>
      <c r="C643" s="223" t="s">
        <v>17</v>
      </c>
      <c r="D643" s="223" t="s">
        <v>45</v>
      </c>
      <c r="E643" s="223" t="s">
        <v>19</v>
      </c>
      <c r="F643" s="223" t="s">
        <v>1293</v>
      </c>
      <c r="G643" s="223" t="s">
        <v>33</v>
      </c>
      <c r="H643" s="225">
        <v>280000</v>
      </c>
      <c r="I643" s="66">
        <v>279999.82</v>
      </c>
      <c r="J643" s="67">
        <f t="shared" si="24"/>
        <v>99.999935714285712</v>
      </c>
      <c r="K643" s="44"/>
      <c r="L643" s="44"/>
      <c r="M643" s="44"/>
      <c r="N643" s="44"/>
    </row>
    <row r="644" spans="1:14" ht="47.25" x14ac:dyDescent="0.25">
      <c r="A644" s="222" t="s">
        <v>63</v>
      </c>
      <c r="B644" s="223" t="s">
        <v>180</v>
      </c>
      <c r="C644" s="223" t="s">
        <v>17</v>
      </c>
      <c r="D644" s="223" t="s">
        <v>45</v>
      </c>
      <c r="E644" s="223" t="s">
        <v>19</v>
      </c>
      <c r="F644" s="223" t="s">
        <v>1293</v>
      </c>
      <c r="G644" s="223" t="s">
        <v>64</v>
      </c>
      <c r="H644" s="225">
        <v>280000</v>
      </c>
      <c r="I644" s="65">
        <v>279999.82</v>
      </c>
      <c r="J644" s="67">
        <f t="shared" si="24"/>
        <v>99.999935714285712</v>
      </c>
      <c r="K644" s="44"/>
      <c r="L644" s="44"/>
      <c r="M644" s="44"/>
      <c r="N644" s="44"/>
    </row>
    <row r="645" spans="1:14" ht="47.25" x14ac:dyDescent="0.25">
      <c r="A645" s="222" t="s">
        <v>1294</v>
      </c>
      <c r="B645" s="223" t="s">
        <v>180</v>
      </c>
      <c r="C645" s="223" t="s">
        <v>17</v>
      </c>
      <c r="D645" s="223" t="s">
        <v>45</v>
      </c>
      <c r="E645" s="223" t="s">
        <v>19</v>
      </c>
      <c r="F645" s="223" t="s">
        <v>1295</v>
      </c>
      <c r="G645" s="224" t="s">
        <v>3</v>
      </c>
      <c r="H645" s="225">
        <v>17100</v>
      </c>
      <c r="I645" s="65">
        <v>17100</v>
      </c>
      <c r="J645" s="254">
        <f>I645/H645*100</f>
        <v>100</v>
      </c>
      <c r="K645" s="44"/>
      <c r="L645" s="44"/>
      <c r="M645" s="44"/>
      <c r="N645" s="44"/>
    </row>
    <row r="646" spans="1:14" ht="31.5" x14ac:dyDescent="0.25">
      <c r="A646" s="222" t="s">
        <v>28</v>
      </c>
      <c r="B646" s="223" t="s">
        <v>180</v>
      </c>
      <c r="C646" s="223" t="s">
        <v>17</v>
      </c>
      <c r="D646" s="223" t="s">
        <v>45</v>
      </c>
      <c r="E646" s="223" t="s">
        <v>19</v>
      </c>
      <c r="F646" s="223" t="s">
        <v>1295</v>
      </c>
      <c r="G646" s="223" t="s">
        <v>29</v>
      </c>
      <c r="H646" s="225">
        <v>17100</v>
      </c>
      <c r="I646" s="66">
        <v>17100</v>
      </c>
      <c r="J646" s="254">
        <f t="shared" ref="J646:J647" si="26">I646/H646*100</f>
        <v>100</v>
      </c>
      <c r="K646" s="44"/>
      <c r="L646" s="44"/>
      <c r="M646" s="44"/>
      <c r="N646" s="44"/>
    </row>
    <row r="647" spans="1:14" ht="31.5" x14ac:dyDescent="0.25">
      <c r="A647" s="222" t="s">
        <v>30</v>
      </c>
      <c r="B647" s="223" t="s">
        <v>180</v>
      </c>
      <c r="C647" s="223" t="s">
        <v>17</v>
      </c>
      <c r="D647" s="223" t="s">
        <v>45</v>
      </c>
      <c r="E647" s="223" t="s">
        <v>19</v>
      </c>
      <c r="F647" s="223" t="s">
        <v>1295</v>
      </c>
      <c r="G647" s="223" t="s">
        <v>31</v>
      </c>
      <c r="H647" s="225">
        <v>17100</v>
      </c>
      <c r="I647" s="66">
        <v>17100</v>
      </c>
      <c r="J647" s="254">
        <f t="shared" si="26"/>
        <v>100</v>
      </c>
      <c r="K647" s="44"/>
      <c r="L647" s="44"/>
      <c r="M647" s="44"/>
      <c r="N647" s="44"/>
    </row>
    <row r="648" spans="1:14" ht="31.5" x14ac:dyDescent="0.25">
      <c r="A648" s="222" t="s">
        <v>67</v>
      </c>
      <c r="B648" s="223" t="s">
        <v>180</v>
      </c>
      <c r="C648" s="223" t="s">
        <v>17</v>
      </c>
      <c r="D648" s="223" t="s">
        <v>45</v>
      </c>
      <c r="E648" s="223" t="s">
        <v>19</v>
      </c>
      <c r="F648" s="223" t="s">
        <v>1296</v>
      </c>
      <c r="G648" s="224" t="s">
        <v>3</v>
      </c>
      <c r="H648" s="225">
        <v>150000</v>
      </c>
      <c r="I648" s="66">
        <v>15000</v>
      </c>
      <c r="J648" s="254">
        <f>I648/H648*100</f>
        <v>10</v>
      </c>
      <c r="K648" s="44"/>
      <c r="L648" s="44"/>
      <c r="M648" s="44"/>
      <c r="N648" s="44"/>
    </row>
    <row r="649" spans="1:14" ht="18.75" x14ac:dyDescent="0.25">
      <c r="A649" s="222" t="s">
        <v>68</v>
      </c>
      <c r="B649" s="223" t="s">
        <v>180</v>
      </c>
      <c r="C649" s="223" t="s">
        <v>17</v>
      </c>
      <c r="D649" s="223" t="s">
        <v>45</v>
      </c>
      <c r="E649" s="223" t="s">
        <v>19</v>
      </c>
      <c r="F649" s="223" t="s">
        <v>1296</v>
      </c>
      <c r="G649" s="223" t="s">
        <v>69</v>
      </c>
      <c r="H649" s="225">
        <v>150000</v>
      </c>
      <c r="I649" s="66">
        <v>15000</v>
      </c>
      <c r="J649" s="254">
        <f t="shared" ref="J649:J662" si="27">I649/H649*100</f>
        <v>10</v>
      </c>
      <c r="K649" s="44"/>
      <c r="L649" s="44"/>
      <c r="M649" s="44"/>
      <c r="N649" s="44"/>
    </row>
    <row r="650" spans="1:14" ht="31.5" x14ac:dyDescent="0.25">
      <c r="A650" s="222" t="s">
        <v>67</v>
      </c>
      <c r="B650" s="223" t="s">
        <v>180</v>
      </c>
      <c r="C650" s="223" t="s">
        <v>17</v>
      </c>
      <c r="D650" s="223" t="s">
        <v>45</v>
      </c>
      <c r="E650" s="223" t="s">
        <v>19</v>
      </c>
      <c r="F650" s="223" t="s">
        <v>1296</v>
      </c>
      <c r="G650" s="223" t="s">
        <v>70</v>
      </c>
      <c r="H650" s="225">
        <v>150000</v>
      </c>
      <c r="I650" s="66">
        <v>15000</v>
      </c>
      <c r="J650" s="254">
        <f t="shared" si="27"/>
        <v>10</v>
      </c>
      <c r="K650" s="44"/>
      <c r="L650" s="44"/>
      <c r="M650" s="44"/>
      <c r="N650" s="44"/>
    </row>
    <row r="651" spans="1:14" ht="31.5" x14ac:dyDescent="0.25">
      <c r="A651" s="217" t="s">
        <v>1297</v>
      </c>
      <c r="B651" s="218" t="s">
        <v>211</v>
      </c>
      <c r="C651" s="219" t="s">
        <v>3</v>
      </c>
      <c r="D651" s="219" t="s">
        <v>3</v>
      </c>
      <c r="E651" s="219" t="s">
        <v>3</v>
      </c>
      <c r="F651" s="219" t="s">
        <v>3</v>
      </c>
      <c r="G651" s="219" t="s">
        <v>3</v>
      </c>
      <c r="H651" s="220">
        <v>3219519.53</v>
      </c>
      <c r="I651" s="60">
        <f>I652</f>
        <v>3208519.91</v>
      </c>
      <c r="J651" s="82">
        <f t="shared" si="27"/>
        <v>99.658345914739655</v>
      </c>
      <c r="K651" s="44"/>
      <c r="L651" s="44"/>
      <c r="M651" s="44"/>
      <c r="N651" s="44"/>
    </row>
    <row r="652" spans="1:14" ht="31.5" x14ac:dyDescent="0.25">
      <c r="A652" s="217" t="s">
        <v>1298</v>
      </c>
      <c r="B652" s="218" t="s">
        <v>211</v>
      </c>
      <c r="C652" s="218" t="s">
        <v>17</v>
      </c>
      <c r="D652" s="218" t="s">
        <v>15</v>
      </c>
      <c r="E652" s="219" t="s">
        <v>3</v>
      </c>
      <c r="F652" s="219" t="s">
        <v>3</v>
      </c>
      <c r="G652" s="219" t="s">
        <v>3</v>
      </c>
      <c r="H652" s="220">
        <v>3219519.53</v>
      </c>
      <c r="I652" s="60">
        <f>I653</f>
        <v>3208519.91</v>
      </c>
      <c r="J652" s="82">
        <f t="shared" si="27"/>
        <v>99.658345914739655</v>
      </c>
      <c r="K652" s="44"/>
      <c r="L652" s="44"/>
      <c r="M652" s="44"/>
      <c r="N652" s="44"/>
    </row>
    <row r="653" spans="1:14" ht="18.75" x14ac:dyDescent="0.25">
      <c r="A653" s="217" t="s">
        <v>18</v>
      </c>
      <c r="B653" s="218" t="s">
        <v>211</v>
      </c>
      <c r="C653" s="218" t="s">
        <v>17</v>
      </c>
      <c r="D653" s="218" t="s">
        <v>15</v>
      </c>
      <c r="E653" s="218" t="s">
        <v>19</v>
      </c>
      <c r="F653" s="221" t="s">
        <v>3</v>
      </c>
      <c r="G653" s="221" t="s">
        <v>3</v>
      </c>
      <c r="H653" s="220">
        <v>3219519.53</v>
      </c>
      <c r="I653" s="60">
        <f>I654</f>
        <v>3208519.91</v>
      </c>
      <c r="J653" s="82">
        <f t="shared" si="27"/>
        <v>99.658345914739655</v>
      </c>
      <c r="K653" s="44"/>
      <c r="L653" s="44"/>
      <c r="M653" s="44"/>
      <c r="N653" s="44"/>
    </row>
    <row r="654" spans="1:14" ht="31.5" x14ac:dyDescent="0.25">
      <c r="A654" s="222" t="s">
        <v>186</v>
      </c>
      <c r="B654" s="223" t="s">
        <v>211</v>
      </c>
      <c r="C654" s="223" t="s">
        <v>17</v>
      </c>
      <c r="D654" s="223" t="s">
        <v>15</v>
      </c>
      <c r="E654" s="223" t="s">
        <v>19</v>
      </c>
      <c r="F654" s="223" t="s">
        <v>187</v>
      </c>
      <c r="G654" s="224" t="s">
        <v>3</v>
      </c>
      <c r="H654" s="225">
        <v>3219519.53</v>
      </c>
      <c r="I654" s="66">
        <v>3208519.91</v>
      </c>
      <c r="J654" s="254">
        <f t="shared" si="27"/>
        <v>99.658345914739655</v>
      </c>
      <c r="K654" s="44"/>
      <c r="L654" s="44"/>
      <c r="M654" s="44"/>
      <c r="N654" s="44"/>
    </row>
    <row r="655" spans="1:14" ht="31.5" x14ac:dyDescent="0.25">
      <c r="A655" s="222" t="s">
        <v>88</v>
      </c>
      <c r="B655" s="223" t="s">
        <v>211</v>
      </c>
      <c r="C655" s="223" t="s">
        <v>17</v>
      </c>
      <c r="D655" s="223" t="s">
        <v>15</v>
      </c>
      <c r="E655" s="223" t="s">
        <v>19</v>
      </c>
      <c r="F655" s="223" t="s">
        <v>187</v>
      </c>
      <c r="G655" s="223" t="s">
        <v>89</v>
      </c>
      <c r="H655" s="225">
        <v>3219519.53</v>
      </c>
      <c r="I655" s="66">
        <v>3208519.91</v>
      </c>
      <c r="J655" s="254">
        <f t="shared" si="27"/>
        <v>99.658345914739655</v>
      </c>
      <c r="K655" s="44"/>
      <c r="L655" s="44"/>
      <c r="M655" s="44"/>
      <c r="N655" s="44"/>
    </row>
    <row r="656" spans="1:14" ht="18.75" x14ac:dyDescent="0.25">
      <c r="A656" s="222" t="s">
        <v>90</v>
      </c>
      <c r="B656" s="223" t="s">
        <v>211</v>
      </c>
      <c r="C656" s="223" t="s">
        <v>17</v>
      </c>
      <c r="D656" s="223" t="s">
        <v>15</v>
      </c>
      <c r="E656" s="223" t="s">
        <v>19</v>
      </c>
      <c r="F656" s="223" t="s">
        <v>187</v>
      </c>
      <c r="G656" s="223" t="s">
        <v>91</v>
      </c>
      <c r="H656" s="225">
        <v>3219519.53</v>
      </c>
      <c r="I656" s="66">
        <v>3208519.91</v>
      </c>
      <c r="J656" s="254">
        <f t="shared" si="27"/>
        <v>99.658345914739655</v>
      </c>
      <c r="K656" s="44"/>
      <c r="L656" s="44"/>
      <c r="M656" s="44"/>
      <c r="N656" s="44"/>
    </row>
    <row r="657" spans="1:14" ht="78.75" x14ac:dyDescent="0.25">
      <c r="A657" s="217" t="s">
        <v>1299</v>
      </c>
      <c r="B657" s="218" t="s">
        <v>185</v>
      </c>
      <c r="C657" s="219" t="s">
        <v>3</v>
      </c>
      <c r="D657" s="219" t="s">
        <v>3</v>
      </c>
      <c r="E657" s="219" t="s">
        <v>3</v>
      </c>
      <c r="F657" s="219" t="s">
        <v>3</v>
      </c>
      <c r="G657" s="219" t="s">
        <v>3</v>
      </c>
      <c r="H657" s="220">
        <v>10000</v>
      </c>
      <c r="I657" s="60">
        <f>I658</f>
        <v>10000</v>
      </c>
      <c r="J657" s="82">
        <f t="shared" si="27"/>
        <v>100</v>
      </c>
      <c r="K657" s="44"/>
      <c r="L657" s="44"/>
      <c r="M657" s="44"/>
      <c r="N657" s="44"/>
    </row>
    <row r="658" spans="1:14" ht="63" x14ac:dyDescent="0.25">
      <c r="A658" s="217" t="s">
        <v>1300</v>
      </c>
      <c r="B658" s="218" t="s">
        <v>185</v>
      </c>
      <c r="C658" s="218" t="s">
        <v>17</v>
      </c>
      <c r="D658" s="218" t="s">
        <v>15</v>
      </c>
      <c r="E658" s="219" t="s">
        <v>3</v>
      </c>
      <c r="F658" s="219" t="s">
        <v>3</v>
      </c>
      <c r="G658" s="219" t="s">
        <v>3</v>
      </c>
      <c r="H658" s="220">
        <v>10000</v>
      </c>
      <c r="I658" s="60">
        <f>I659</f>
        <v>10000</v>
      </c>
      <c r="J658" s="82">
        <f t="shared" si="27"/>
        <v>100</v>
      </c>
      <c r="K658" s="44"/>
      <c r="L658" s="44"/>
      <c r="M658" s="44"/>
      <c r="N658" s="44"/>
    </row>
    <row r="659" spans="1:14" ht="18.75" x14ac:dyDescent="0.25">
      <c r="A659" s="217" t="s">
        <v>18</v>
      </c>
      <c r="B659" s="218" t="s">
        <v>185</v>
      </c>
      <c r="C659" s="218" t="s">
        <v>17</v>
      </c>
      <c r="D659" s="218" t="s">
        <v>15</v>
      </c>
      <c r="E659" s="218" t="s">
        <v>19</v>
      </c>
      <c r="F659" s="221" t="s">
        <v>3</v>
      </c>
      <c r="G659" s="221" t="s">
        <v>3</v>
      </c>
      <c r="H659" s="220">
        <v>10000</v>
      </c>
      <c r="I659" s="60">
        <f>I660</f>
        <v>10000</v>
      </c>
      <c r="J659" s="82">
        <f t="shared" si="27"/>
        <v>100</v>
      </c>
      <c r="K659" s="44"/>
      <c r="L659" s="44"/>
      <c r="M659" s="44"/>
      <c r="N659" s="44"/>
    </row>
    <row r="660" spans="1:14" ht="63" x14ac:dyDescent="0.25">
      <c r="A660" s="222" t="s">
        <v>1300</v>
      </c>
      <c r="B660" s="223" t="s">
        <v>185</v>
      </c>
      <c r="C660" s="223" t="s">
        <v>17</v>
      </c>
      <c r="D660" s="223" t="s">
        <v>15</v>
      </c>
      <c r="E660" s="223" t="s">
        <v>19</v>
      </c>
      <c r="F660" s="223" t="s">
        <v>1301</v>
      </c>
      <c r="G660" s="224" t="s">
        <v>3</v>
      </c>
      <c r="H660" s="225">
        <v>10000</v>
      </c>
      <c r="I660" s="66">
        <v>10000</v>
      </c>
      <c r="J660" s="254">
        <f t="shared" si="27"/>
        <v>100</v>
      </c>
      <c r="K660" s="44"/>
      <c r="L660" s="44"/>
      <c r="M660" s="44"/>
      <c r="N660" s="44"/>
    </row>
    <row r="661" spans="1:14" ht="31.5" x14ac:dyDescent="0.25">
      <c r="A661" s="222" t="s">
        <v>28</v>
      </c>
      <c r="B661" s="223" t="s">
        <v>185</v>
      </c>
      <c r="C661" s="223" t="s">
        <v>17</v>
      </c>
      <c r="D661" s="223" t="s">
        <v>15</v>
      </c>
      <c r="E661" s="223" t="s">
        <v>19</v>
      </c>
      <c r="F661" s="223" t="s">
        <v>1301</v>
      </c>
      <c r="G661" s="223" t="s">
        <v>29</v>
      </c>
      <c r="H661" s="225">
        <v>10000</v>
      </c>
      <c r="I661" s="66">
        <v>10000</v>
      </c>
      <c r="J661" s="254">
        <f t="shared" si="27"/>
        <v>100</v>
      </c>
      <c r="K661" s="44"/>
      <c r="L661" s="44"/>
      <c r="M661" s="44"/>
      <c r="N661" s="44"/>
    </row>
    <row r="662" spans="1:14" ht="31.5" x14ac:dyDescent="0.25">
      <c r="A662" s="222" t="s">
        <v>30</v>
      </c>
      <c r="B662" s="223" t="s">
        <v>185</v>
      </c>
      <c r="C662" s="223" t="s">
        <v>17</v>
      </c>
      <c r="D662" s="223" t="s">
        <v>15</v>
      </c>
      <c r="E662" s="223" t="s">
        <v>19</v>
      </c>
      <c r="F662" s="223" t="s">
        <v>1301</v>
      </c>
      <c r="G662" s="223" t="s">
        <v>31</v>
      </c>
      <c r="H662" s="225">
        <v>10000</v>
      </c>
      <c r="I662" s="66">
        <v>10000</v>
      </c>
      <c r="J662" s="254">
        <f t="shared" si="27"/>
        <v>100</v>
      </c>
      <c r="K662" s="44"/>
      <c r="L662" s="44"/>
      <c r="M662" s="44"/>
      <c r="N662" s="44"/>
    </row>
    <row r="663" spans="1:14" ht="18.75" x14ac:dyDescent="0.25">
      <c r="A663" s="51" t="s">
        <v>258</v>
      </c>
      <c r="B663" s="52" t="s">
        <v>259</v>
      </c>
      <c r="C663" s="75" t="s">
        <v>3</v>
      </c>
      <c r="D663" s="75" t="s">
        <v>3</v>
      </c>
      <c r="E663" s="75" t="s">
        <v>3</v>
      </c>
      <c r="F663" s="58" t="s">
        <v>3</v>
      </c>
      <c r="G663" s="70" t="s">
        <v>3</v>
      </c>
      <c r="H663" s="59">
        <f>H664+H674+H681+H692+H701+H713+H757</f>
        <v>60025573.170000002</v>
      </c>
      <c r="I663" s="59">
        <f>I664+I674+I681+I692+I701+I713+I757</f>
        <v>51732746.270000003</v>
      </c>
      <c r="J663" s="61">
        <f t="shared" si="24"/>
        <v>86.18451026446067</v>
      </c>
      <c r="K663" s="57"/>
      <c r="L663" s="62"/>
      <c r="M663" s="62"/>
      <c r="N663" s="62"/>
    </row>
    <row r="664" spans="1:14" ht="37.5" x14ac:dyDescent="0.25">
      <c r="A664" s="51" t="s">
        <v>113</v>
      </c>
      <c r="B664" s="52" t="s">
        <v>259</v>
      </c>
      <c r="C664" s="73" t="s">
        <v>17</v>
      </c>
      <c r="D664" s="73" t="s">
        <v>131</v>
      </c>
      <c r="E664" s="73" t="s">
        <v>114</v>
      </c>
      <c r="F664" s="73" t="s">
        <v>3</v>
      </c>
      <c r="G664" s="110" t="s">
        <v>3</v>
      </c>
      <c r="H664" s="59">
        <f>H665+H668+H671</f>
        <v>1775225.6900000002</v>
      </c>
      <c r="I664" s="59">
        <f>I665+I668+I671</f>
        <v>1775225.6900000002</v>
      </c>
      <c r="J664" s="61">
        <f t="shared" si="24"/>
        <v>100</v>
      </c>
      <c r="K664" s="44"/>
      <c r="L664" s="62"/>
      <c r="M664" s="62"/>
      <c r="N664" s="62"/>
    </row>
    <row r="665" spans="1:14" ht="112.5" x14ac:dyDescent="0.25">
      <c r="A665" s="63" t="s">
        <v>959</v>
      </c>
      <c r="B665" s="64" t="s">
        <v>259</v>
      </c>
      <c r="C665" s="58" t="s">
        <v>17</v>
      </c>
      <c r="D665" s="58" t="s">
        <v>131</v>
      </c>
      <c r="E665" s="58" t="s">
        <v>114</v>
      </c>
      <c r="F665" s="58">
        <v>15880</v>
      </c>
      <c r="G665" s="70"/>
      <c r="H665" s="65">
        <v>598397.75</v>
      </c>
      <c r="I665" s="66">
        <v>598397.75</v>
      </c>
      <c r="J665" s="67">
        <f t="shared" si="24"/>
        <v>100</v>
      </c>
      <c r="K665" s="44"/>
      <c r="L665" s="62"/>
      <c r="M665" s="62"/>
      <c r="N665" s="62"/>
    </row>
    <row r="666" spans="1:14" ht="93.75" x14ac:dyDescent="0.25">
      <c r="A666" s="63" t="s">
        <v>374</v>
      </c>
      <c r="B666" s="64" t="s">
        <v>259</v>
      </c>
      <c r="C666" s="58" t="s">
        <v>17</v>
      </c>
      <c r="D666" s="58" t="s">
        <v>131</v>
      </c>
      <c r="E666" s="58" t="s">
        <v>114</v>
      </c>
      <c r="F666" s="58">
        <v>15880</v>
      </c>
      <c r="G666" s="58">
        <v>100</v>
      </c>
      <c r="H666" s="65">
        <v>598397.75</v>
      </c>
      <c r="I666" s="66">
        <v>598397.75</v>
      </c>
      <c r="J666" s="67">
        <f t="shared" si="24"/>
        <v>100</v>
      </c>
      <c r="K666" s="44"/>
      <c r="L666" s="62"/>
      <c r="M666" s="62"/>
      <c r="N666" s="62"/>
    </row>
    <row r="667" spans="1:14" ht="37.5" x14ac:dyDescent="0.25">
      <c r="A667" s="63" t="s">
        <v>375</v>
      </c>
      <c r="B667" s="64" t="s">
        <v>259</v>
      </c>
      <c r="C667" s="58" t="s">
        <v>17</v>
      </c>
      <c r="D667" s="58" t="s">
        <v>131</v>
      </c>
      <c r="E667" s="58" t="s">
        <v>114</v>
      </c>
      <c r="F667" s="58">
        <v>15880</v>
      </c>
      <c r="G667" s="58">
        <v>120</v>
      </c>
      <c r="H667" s="65">
        <v>598397.75</v>
      </c>
      <c r="I667" s="66">
        <v>598397.75</v>
      </c>
      <c r="J667" s="67">
        <f t="shared" si="24"/>
        <v>100</v>
      </c>
      <c r="K667" s="44"/>
      <c r="L667" s="62"/>
      <c r="M667" s="62"/>
      <c r="N667" s="62"/>
    </row>
    <row r="668" spans="1:14" ht="37.5" x14ac:dyDescent="0.25">
      <c r="A668" s="63" t="s">
        <v>260</v>
      </c>
      <c r="B668" s="64" t="s">
        <v>259</v>
      </c>
      <c r="C668" s="58" t="s">
        <v>17</v>
      </c>
      <c r="D668" s="58" t="s">
        <v>131</v>
      </c>
      <c r="E668" s="58" t="s">
        <v>114</v>
      </c>
      <c r="F668" s="58">
        <v>55490</v>
      </c>
      <c r="G668" s="70"/>
      <c r="H668" s="65">
        <v>709668.89</v>
      </c>
      <c r="I668" s="66">
        <v>709668.89</v>
      </c>
      <c r="J668" s="67">
        <f t="shared" si="24"/>
        <v>100</v>
      </c>
      <c r="K668" s="44"/>
      <c r="L668" s="62"/>
      <c r="M668" s="62"/>
      <c r="N668" s="62"/>
    </row>
    <row r="669" spans="1:14" ht="93.75" x14ac:dyDescent="0.25">
      <c r="A669" s="63" t="s">
        <v>261</v>
      </c>
      <c r="B669" s="64" t="s">
        <v>259</v>
      </c>
      <c r="C669" s="58" t="s">
        <v>17</v>
      </c>
      <c r="D669" s="58" t="s">
        <v>131</v>
      </c>
      <c r="E669" s="58" t="s">
        <v>114</v>
      </c>
      <c r="F669" s="58">
        <v>55490</v>
      </c>
      <c r="G669" s="58">
        <v>100</v>
      </c>
      <c r="H669" s="65">
        <v>709668.89</v>
      </c>
      <c r="I669" s="66">
        <v>709668.89</v>
      </c>
      <c r="J669" s="67">
        <f t="shared" si="24"/>
        <v>100</v>
      </c>
      <c r="K669" s="44"/>
      <c r="L669" s="62"/>
      <c r="M669" s="62"/>
      <c r="N669" s="62"/>
    </row>
    <row r="670" spans="1:14" ht="37.5" x14ac:dyDescent="0.25">
      <c r="A670" s="63" t="s">
        <v>262</v>
      </c>
      <c r="B670" s="64" t="s">
        <v>259</v>
      </c>
      <c r="C670" s="58" t="s">
        <v>17</v>
      </c>
      <c r="D670" s="58" t="s">
        <v>131</v>
      </c>
      <c r="E670" s="58" t="s">
        <v>114</v>
      </c>
      <c r="F670" s="58">
        <v>55490</v>
      </c>
      <c r="G670" s="58">
        <v>120</v>
      </c>
      <c r="H670" s="65">
        <v>709668.89</v>
      </c>
      <c r="I670" s="66">
        <v>709668.89</v>
      </c>
      <c r="J670" s="67">
        <f t="shared" si="24"/>
        <v>100</v>
      </c>
      <c r="K670" s="44"/>
      <c r="L670" s="62"/>
      <c r="M670" s="62"/>
      <c r="N670" s="62"/>
    </row>
    <row r="671" spans="1:14" ht="93.75" x14ac:dyDescent="0.25">
      <c r="A671" s="63" t="s">
        <v>1068</v>
      </c>
      <c r="B671" s="64" t="s">
        <v>259</v>
      </c>
      <c r="C671" s="58" t="s">
        <v>17</v>
      </c>
      <c r="D671" s="58" t="s">
        <v>131</v>
      </c>
      <c r="E671" s="58" t="s">
        <v>114</v>
      </c>
      <c r="F671" s="58">
        <v>83420</v>
      </c>
      <c r="G671" s="58"/>
      <c r="H671" s="65">
        <v>467159.05</v>
      </c>
      <c r="I671" s="66">
        <v>467159.05</v>
      </c>
      <c r="J671" s="67">
        <f t="shared" si="24"/>
        <v>100</v>
      </c>
      <c r="K671" s="44"/>
      <c r="L671" s="62"/>
      <c r="M671" s="62"/>
      <c r="N671" s="62"/>
    </row>
    <row r="672" spans="1:14" ht="93.75" x14ac:dyDescent="0.25">
      <c r="A672" s="63" t="s">
        <v>374</v>
      </c>
      <c r="B672" s="64" t="s">
        <v>259</v>
      </c>
      <c r="C672" s="58" t="s">
        <v>17</v>
      </c>
      <c r="D672" s="58" t="s">
        <v>131</v>
      </c>
      <c r="E672" s="58" t="s">
        <v>114</v>
      </c>
      <c r="F672" s="58">
        <v>83420</v>
      </c>
      <c r="G672" s="58">
        <v>100</v>
      </c>
      <c r="H672" s="65">
        <v>467159.05</v>
      </c>
      <c r="I672" s="66">
        <v>467159.05</v>
      </c>
      <c r="J672" s="67">
        <f t="shared" si="24"/>
        <v>100</v>
      </c>
      <c r="K672" s="44"/>
      <c r="L672" s="62"/>
      <c r="M672" s="62"/>
      <c r="N672" s="62"/>
    </row>
    <row r="673" spans="1:14" ht="37.5" x14ac:dyDescent="0.25">
      <c r="A673" s="63" t="s">
        <v>375</v>
      </c>
      <c r="B673" s="64" t="s">
        <v>259</v>
      </c>
      <c r="C673" s="58" t="s">
        <v>17</v>
      </c>
      <c r="D673" s="58" t="s">
        <v>131</v>
      </c>
      <c r="E673" s="58" t="s">
        <v>114</v>
      </c>
      <c r="F673" s="58">
        <v>83420</v>
      </c>
      <c r="G673" s="58">
        <v>120</v>
      </c>
      <c r="H673" s="65">
        <v>467159.05</v>
      </c>
      <c r="I673" s="66">
        <v>467159.05</v>
      </c>
      <c r="J673" s="67">
        <f t="shared" si="24"/>
        <v>100</v>
      </c>
      <c r="K673" s="44"/>
      <c r="L673" s="62"/>
      <c r="M673" s="62"/>
      <c r="N673" s="62"/>
    </row>
    <row r="674" spans="1:14" ht="37.5" x14ac:dyDescent="0.25">
      <c r="A674" s="51" t="s">
        <v>1025</v>
      </c>
      <c r="B674" s="52" t="s">
        <v>259</v>
      </c>
      <c r="C674" s="73" t="s">
        <v>17</v>
      </c>
      <c r="D674" s="73" t="s">
        <v>131</v>
      </c>
      <c r="E674" s="73">
        <v>104</v>
      </c>
      <c r="F674" s="73"/>
      <c r="G674" s="73"/>
      <c r="H674" s="59">
        <f>H675+H678</f>
        <v>160953.70000000001</v>
      </c>
      <c r="I674" s="59">
        <f>I675+I678</f>
        <v>160953.70000000001</v>
      </c>
      <c r="J674" s="61">
        <f t="shared" si="24"/>
        <v>100</v>
      </c>
      <c r="K674" s="44"/>
      <c r="L674" s="62"/>
      <c r="M674" s="62"/>
      <c r="N674" s="62"/>
    </row>
    <row r="675" spans="1:14" ht="112.5" x14ac:dyDescent="0.25">
      <c r="A675" s="63" t="s">
        <v>959</v>
      </c>
      <c r="B675" s="64" t="s">
        <v>259</v>
      </c>
      <c r="C675" s="58" t="s">
        <v>17</v>
      </c>
      <c r="D675" s="58" t="s">
        <v>131</v>
      </c>
      <c r="E675" s="58">
        <v>104</v>
      </c>
      <c r="F675" s="58">
        <v>15880</v>
      </c>
      <c r="G675" s="58"/>
      <c r="H675" s="65">
        <v>65270.81</v>
      </c>
      <c r="I675" s="66">
        <v>65270.81</v>
      </c>
      <c r="J675" s="67">
        <f t="shared" si="24"/>
        <v>100</v>
      </c>
      <c r="K675" s="44"/>
      <c r="L675" s="62"/>
      <c r="M675" s="62"/>
      <c r="N675" s="62"/>
    </row>
    <row r="676" spans="1:14" ht="93.75" x14ac:dyDescent="0.25">
      <c r="A676" s="63" t="s">
        <v>374</v>
      </c>
      <c r="B676" s="64" t="s">
        <v>259</v>
      </c>
      <c r="C676" s="58" t="s">
        <v>17</v>
      </c>
      <c r="D676" s="58" t="s">
        <v>131</v>
      </c>
      <c r="E676" s="58">
        <v>104</v>
      </c>
      <c r="F676" s="58">
        <v>15880</v>
      </c>
      <c r="G676" s="58">
        <v>100</v>
      </c>
      <c r="H676" s="65">
        <v>65270.81</v>
      </c>
      <c r="I676" s="66">
        <v>65270.81</v>
      </c>
      <c r="J676" s="67">
        <f t="shared" si="24"/>
        <v>100</v>
      </c>
      <c r="K676" s="44"/>
      <c r="L676" s="62"/>
      <c r="M676" s="62"/>
      <c r="N676" s="62"/>
    </row>
    <row r="677" spans="1:14" ht="37.5" x14ac:dyDescent="0.25">
      <c r="A677" s="63" t="s">
        <v>375</v>
      </c>
      <c r="B677" s="64" t="s">
        <v>259</v>
      </c>
      <c r="C677" s="58" t="s">
        <v>17</v>
      </c>
      <c r="D677" s="58" t="s">
        <v>131</v>
      </c>
      <c r="E677" s="58">
        <v>104</v>
      </c>
      <c r="F677" s="58">
        <v>15880</v>
      </c>
      <c r="G677" s="58">
        <v>120</v>
      </c>
      <c r="H677" s="65">
        <v>65270.81</v>
      </c>
      <c r="I677" s="66">
        <v>65270.81</v>
      </c>
      <c r="J677" s="67">
        <f t="shared" si="24"/>
        <v>100</v>
      </c>
      <c r="K677" s="44"/>
      <c r="L677" s="62"/>
      <c r="M677" s="62"/>
      <c r="N677" s="62"/>
    </row>
    <row r="678" spans="1:14" ht="93.75" x14ac:dyDescent="0.25">
      <c r="A678" s="63" t="s">
        <v>1068</v>
      </c>
      <c r="B678" s="64" t="s">
        <v>259</v>
      </c>
      <c r="C678" s="58" t="s">
        <v>17</v>
      </c>
      <c r="D678" s="58" t="s">
        <v>131</v>
      </c>
      <c r="E678" s="58">
        <v>104</v>
      </c>
      <c r="F678" s="58">
        <v>83420</v>
      </c>
      <c r="G678" s="58"/>
      <c r="H678" s="65">
        <v>95682.89</v>
      </c>
      <c r="I678" s="66">
        <v>95682.89</v>
      </c>
      <c r="J678" s="67">
        <f t="shared" si="24"/>
        <v>100</v>
      </c>
      <c r="K678" s="44"/>
      <c r="L678" s="62"/>
      <c r="M678" s="62"/>
      <c r="N678" s="62"/>
    </row>
    <row r="679" spans="1:14" ht="93.75" x14ac:dyDescent="0.25">
      <c r="A679" s="63" t="s">
        <v>374</v>
      </c>
      <c r="B679" s="64" t="s">
        <v>259</v>
      </c>
      <c r="C679" s="58" t="s">
        <v>17</v>
      </c>
      <c r="D679" s="58" t="s">
        <v>131</v>
      </c>
      <c r="E679" s="58">
        <v>104</v>
      </c>
      <c r="F679" s="58">
        <v>83420</v>
      </c>
      <c r="G679" s="58">
        <v>100</v>
      </c>
      <c r="H679" s="65">
        <v>95682.89</v>
      </c>
      <c r="I679" s="66">
        <v>95682.89</v>
      </c>
      <c r="J679" s="67">
        <f t="shared" si="24"/>
        <v>100</v>
      </c>
      <c r="K679" s="44"/>
      <c r="L679" s="62"/>
      <c r="M679" s="62"/>
      <c r="N679" s="62"/>
    </row>
    <row r="680" spans="1:14" ht="37.5" x14ac:dyDescent="0.25">
      <c r="A680" s="63" t="s">
        <v>375</v>
      </c>
      <c r="B680" s="64" t="s">
        <v>259</v>
      </c>
      <c r="C680" s="58" t="s">
        <v>17</v>
      </c>
      <c r="D680" s="58" t="s">
        <v>131</v>
      </c>
      <c r="E680" s="58">
        <v>104</v>
      </c>
      <c r="F680" s="58">
        <v>83420</v>
      </c>
      <c r="G680" s="58">
        <v>120</v>
      </c>
      <c r="H680" s="65">
        <v>95682.89</v>
      </c>
      <c r="I680" s="66">
        <v>95682.89</v>
      </c>
      <c r="J680" s="67">
        <f t="shared" si="24"/>
        <v>100</v>
      </c>
      <c r="K680" s="44"/>
      <c r="L680" s="62"/>
      <c r="M680" s="62"/>
      <c r="N680" s="62"/>
    </row>
    <row r="681" spans="1:14" ht="37.5" x14ac:dyDescent="0.25">
      <c r="A681" s="51" t="s">
        <v>247</v>
      </c>
      <c r="B681" s="52" t="s">
        <v>259</v>
      </c>
      <c r="C681" s="52" t="s">
        <v>17</v>
      </c>
      <c r="D681" s="52" t="s">
        <v>131</v>
      </c>
      <c r="E681" s="52">
        <v>111</v>
      </c>
      <c r="F681" s="52" t="s">
        <v>3</v>
      </c>
      <c r="G681" s="52" t="s">
        <v>3</v>
      </c>
      <c r="H681" s="59">
        <f>H682+H688</f>
        <v>179050.26</v>
      </c>
      <c r="I681" s="59">
        <f>I682+I688</f>
        <v>179050.26</v>
      </c>
      <c r="J681" s="61">
        <f t="shared" si="24"/>
        <v>100</v>
      </c>
      <c r="K681" s="44"/>
      <c r="L681" s="44"/>
      <c r="M681" s="44"/>
      <c r="N681" s="44"/>
    </row>
    <row r="682" spans="1:14" ht="112.5" x14ac:dyDescent="0.25">
      <c r="A682" s="63" t="s">
        <v>959</v>
      </c>
      <c r="B682" s="64" t="s">
        <v>259</v>
      </c>
      <c r="C682" s="64" t="s">
        <v>17</v>
      </c>
      <c r="D682" s="64" t="s">
        <v>131</v>
      </c>
      <c r="E682" s="64">
        <v>111</v>
      </c>
      <c r="F682" s="64">
        <v>15880</v>
      </c>
      <c r="G682" s="52"/>
      <c r="H682" s="65">
        <v>171550.26</v>
      </c>
      <c r="I682" s="66">
        <v>171550.26</v>
      </c>
      <c r="J682" s="67">
        <f t="shared" si="24"/>
        <v>100</v>
      </c>
      <c r="K682" s="44"/>
      <c r="L682" s="44"/>
      <c r="M682" s="44"/>
      <c r="N682" s="44"/>
    </row>
    <row r="683" spans="1:14" ht="93.75" x14ac:dyDescent="0.25">
      <c r="A683" s="63" t="s">
        <v>374</v>
      </c>
      <c r="B683" s="64" t="s">
        <v>259</v>
      </c>
      <c r="C683" s="64" t="s">
        <v>17</v>
      </c>
      <c r="D683" s="64" t="s">
        <v>131</v>
      </c>
      <c r="E683" s="64">
        <v>111</v>
      </c>
      <c r="F683" s="64">
        <v>15880</v>
      </c>
      <c r="G683" s="64">
        <v>100</v>
      </c>
      <c r="H683" s="65">
        <v>171550.26</v>
      </c>
      <c r="I683" s="66">
        <v>171550.26</v>
      </c>
      <c r="J683" s="67">
        <f t="shared" si="24"/>
        <v>100</v>
      </c>
      <c r="K683" s="44"/>
      <c r="L683" s="44"/>
      <c r="M683" s="44"/>
      <c r="N683" s="44"/>
    </row>
    <row r="684" spans="1:14" ht="37.5" x14ac:dyDescent="0.25">
      <c r="A684" s="63" t="s">
        <v>375</v>
      </c>
      <c r="B684" s="64" t="s">
        <v>259</v>
      </c>
      <c r="C684" s="64" t="s">
        <v>17</v>
      </c>
      <c r="D684" s="64" t="s">
        <v>131</v>
      </c>
      <c r="E684" s="64">
        <v>111</v>
      </c>
      <c r="F684" s="64">
        <v>15880</v>
      </c>
      <c r="G684" s="64">
        <v>120</v>
      </c>
      <c r="H684" s="65">
        <v>171550.26</v>
      </c>
      <c r="I684" s="66">
        <v>171550.26</v>
      </c>
      <c r="J684" s="67">
        <f t="shared" si="24"/>
        <v>100</v>
      </c>
      <c r="K684" s="44"/>
      <c r="L684" s="44"/>
      <c r="M684" s="44"/>
      <c r="N684" s="44"/>
    </row>
    <row r="685" spans="1:14" ht="18.75" hidden="1" x14ac:dyDescent="0.25">
      <c r="A685" s="63"/>
      <c r="B685" s="64"/>
      <c r="C685" s="64"/>
      <c r="D685" s="64"/>
      <c r="E685" s="64"/>
      <c r="F685" s="64"/>
      <c r="G685" s="64"/>
      <c r="H685" s="65">
        <v>7500</v>
      </c>
      <c r="I685" s="66">
        <v>7500</v>
      </c>
      <c r="J685" s="67"/>
      <c r="K685" s="44"/>
      <c r="L685" s="44"/>
      <c r="M685" s="44"/>
      <c r="N685" s="44"/>
    </row>
    <row r="686" spans="1:14" ht="18.75" hidden="1" x14ac:dyDescent="0.25">
      <c r="A686" s="63"/>
      <c r="B686" s="64"/>
      <c r="C686" s="64"/>
      <c r="D686" s="64"/>
      <c r="E686" s="64"/>
      <c r="F686" s="64"/>
      <c r="G686" s="64"/>
      <c r="H686" s="65">
        <v>7500</v>
      </c>
      <c r="I686" s="66">
        <v>7500</v>
      </c>
      <c r="J686" s="67"/>
      <c r="K686" s="44"/>
      <c r="L686" s="44"/>
      <c r="M686" s="44"/>
      <c r="N686" s="44"/>
    </row>
    <row r="687" spans="1:14" ht="18.75" hidden="1" x14ac:dyDescent="0.25">
      <c r="A687" s="63"/>
      <c r="B687" s="64"/>
      <c r="C687" s="64"/>
      <c r="D687" s="64"/>
      <c r="E687" s="64"/>
      <c r="F687" s="64"/>
      <c r="G687" s="64"/>
      <c r="H687" s="65">
        <v>7500</v>
      </c>
      <c r="I687" s="66">
        <v>7500</v>
      </c>
      <c r="J687" s="67"/>
      <c r="K687" s="44"/>
      <c r="L687" s="44"/>
      <c r="M687" s="44"/>
      <c r="N687" s="44"/>
    </row>
    <row r="688" spans="1:14" ht="37.5" x14ac:dyDescent="0.25">
      <c r="A688" s="63" t="s">
        <v>379</v>
      </c>
      <c r="B688" s="64" t="s">
        <v>259</v>
      </c>
      <c r="C688" s="64" t="s">
        <v>17</v>
      </c>
      <c r="D688" s="64" t="s">
        <v>131</v>
      </c>
      <c r="E688" s="64">
        <v>111</v>
      </c>
      <c r="F688" s="64">
        <v>83270</v>
      </c>
      <c r="G688" s="64" t="s">
        <v>3</v>
      </c>
      <c r="H688" s="65">
        <v>7500</v>
      </c>
      <c r="I688" s="66">
        <v>7500</v>
      </c>
      <c r="J688" s="67">
        <f t="shared" si="24"/>
        <v>100</v>
      </c>
      <c r="K688" s="44"/>
      <c r="L688" s="44"/>
      <c r="M688" s="44"/>
      <c r="N688" s="44"/>
    </row>
    <row r="689" spans="1:14" ht="18.75" x14ac:dyDescent="0.25">
      <c r="A689" s="63" t="s">
        <v>380</v>
      </c>
      <c r="B689" s="64" t="s">
        <v>259</v>
      </c>
      <c r="C689" s="64" t="s">
        <v>17</v>
      </c>
      <c r="D689" s="64" t="s">
        <v>131</v>
      </c>
      <c r="E689" s="64">
        <v>111</v>
      </c>
      <c r="F689" s="64">
        <v>83270</v>
      </c>
      <c r="G689" s="64">
        <v>800</v>
      </c>
      <c r="H689" s="65">
        <v>7500</v>
      </c>
      <c r="I689" s="66">
        <v>7500</v>
      </c>
      <c r="J689" s="67">
        <f t="shared" si="24"/>
        <v>100</v>
      </c>
      <c r="K689" s="44"/>
      <c r="L689" s="44"/>
      <c r="M689" s="44"/>
      <c r="N689" s="44"/>
    </row>
    <row r="690" spans="1:14" ht="18.75" x14ac:dyDescent="0.25">
      <c r="A690" s="63" t="s">
        <v>381</v>
      </c>
      <c r="B690" s="64" t="s">
        <v>259</v>
      </c>
      <c r="C690" s="64" t="s">
        <v>17</v>
      </c>
      <c r="D690" s="64" t="s">
        <v>131</v>
      </c>
      <c r="E690" s="64">
        <v>111</v>
      </c>
      <c r="F690" s="64">
        <v>83270</v>
      </c>
      <c r="G690" s="64">
        <v>830</v>
      </c>
      <c r="H690" s="65">
        <v>7500</v>
      </c>
      <c r="I690" s="66">
        <v>7500</v>
      </c>
      <c r="J690" s="67">
        <f t="shared" si="24"/>
        <v>100</v>
      </c>
      <c r="K690" s="44"/>
      <c r="L690" s="44"/>
      <c r="M690" s="44"/>
      <c r="N690" s="44"/>
    </row>
    <row r="691" spans="1:14" ht="18.75" hidden="1" x14ac:dyDescent="0.25">
      <c r="A691" s="63"/>
      <c r="B691" s="64"/>
      <c r="C691" s="64"/>
      <c r="D691" s="64"/>
      <c r="E691" s="64"/>
      <c r="F691" s="64"/>
      <c r="G691" s="64"/>
      <c r="H691" s="65"/>
      <c r="I691" s="66"/>
      <c r="J691" s="67"/>
      <c r="K691" s="44"/>
      <c r="L691" s="44"/>
      <c r="M691" s="44"/>
      <c r="N691" s="44"/>
    </row>
    <row r="692" spans="1:14" ht="18.75" x14ac:dyDescent="0.25">
      <c r="A692" s="51" t="s">
        <v>265</v>
      </c>
      <c r="B692" s="52" t="s">
        <v>259</v>
      </c>
      <c r="C692" s="52" t="s">
        <v>17</v>
      </c>
      <c r="D692" s="52" t="s">
        <v>131</v>
      </c>
      <c r="E692" s="52" t="s">
        <v>266</v>
      </c>
      <c r="F692" s="52" t="s">
        <v>3</v>
      </c>
      <c r="G692" s="52" t="s">
        <v>3</v>
      </c>
      <c r="H692" s="59">
        <f>H693+H698</f>
        <v>2409699</v>
      </c>
      <c r="I692" s="60">
        <f>I693+I698</f>
        <v>2372500.23</v>
      </c>
      <c r="J692" s="61">
        <f t="shared" ref="J692:J761" si="28">I692/H692*100</f>
        <v>98.456289768971146</v>
      </c>
      <c r="K692" s="44"/>
      <c r="L692" s="44"/>
      <c r="M692" s="44"/>
      <c r="N692" s="44"/>
    </row>
    <row r="693" spans="1:14" ht="37.5" x14ac:dyDescent="0.25">
      <c r="A693" s="63" t="s">
        <v>26</v>
      </c>
      <c r="B693" s="64" t="s">
        <v>259</v>
      </c>
      <c r="C693" s="64" t="s">
        <v>17</v>
      </c>
      <c r="D693" s="64" t="s">
        <v>131</v>
      </c>
      <c r="E693" s="64" t="s">
        <v>266</v>
      </c>
      <c r="F693" s="64" t="s">
        <v>27</v>
      </c>
      <c r="G693" s="64" t="s">
        <v>3</v>
      </c>
      <c r="H693" s="65">
        <v>920483</v>
      </c>
      <c r="I693" s="66">
        <v>898725.14</v>
      </c>
      <c r="J693" s="67">
        <f t="shared" si="28"/>
        <v>97.636256182895281</v>
      </c>
      <c r="K693" s="44"/>
      <c r="L693" s="44"/>
      <c r="M693" s="44"/>
      <c r="N693" s="44"/>
    </row>
    <row r="694" spans="1:14" ht="93.75" x14ac:dyDescent="0.25">
      <c r="A694" s="63" t="s">
        <v>22</v>
      </c>
      <c r="B694" s="64" t="s">
        <v>259</v>
      </c>
      <c r="C694" s="64" t="s">
        <v>17</v>
      </c>
      <c r="D694" s="64" t="s">
        <v>131</v>
      </c>
      <c r="E694" s="64" t="s">
        <v>266</v>
      </c>
      <c r="F694" s="64" t="s">
        <v>27</v>
      </c>
      <c r="G694" s="64" t="s">
        <v>23</v>
      </c>
      <c r="H694" s="65">
        <v>913083</v>
      </c>
      <c r="I694" s="66">
        <v>892185.14</v>
      </c>
      <c r="J694" s="67">
        <f t="shared" si="28"/>
        <v>97.711285830532375</v>
      </c>
      <c r="K694" s="44"/>
      <c r="L694" s="44"/>
      <c r="M694" s="44"/>
      <c r="N694" s="44"/>
    </row>
    <row r="695" spans="1:14" ht="37.5" x14ac:dyDescent="0.25">
      <c r="A695" s="63" t="s">
        <v>24</v>
      </c>
      <c r="B695" s="64" t="s">
        <v>259</v>
      </c>
      <c r="C695" s="64" t="s">
        <v>17</v>
      </c>
      <c r="D695" s="64" t="s">
        <v>131</v>
      </c>
      <c r="E695" s="64" t="s">
        <v>266</v>
      </c>
      <c r="F695" s="64" t="s">
        <v>27</v>
      </c>
      <c r="G695" s="64" t="s">
        <v>25</v>
      </c>
      <c r="H695" s="65">
        <v>913083</v>
      </c>
      <c r="I695" s="66">
        <v>892185.14</v>
      </c>
      <c r="J695" s="67">
        <f t="shared" si="28"/>
        <v>97.711285830532375</v>
      </c>
      <c r="K695" s="44"/>
      <c r="L695" s="44"/>
      <c r="M695" s="44"/>
      <c r="N695" s="44"/>
    </row>
    <row r="696" spans="1:14" ht="37.5" x14ac:dyDescent="0.25">
      <c r="A696" s="63" t="s">
        <v>28</v>
      </c>
      <c r="B696" s="64" t="s">
        <v>259</v>
      </c>
      <c r="C696" s="64" t="s">
        <v>17</v>
      </c>
      <c r="D696" s="64" t="s">
        <v>131</v>
      </c>
      <c r="E696" s="64" t="s">
        <v>266</v>
      </c>
      <c r="F696" s="64" t="s">
        <v>27</v>
      </c>
      <c r="G696" s="64" t="s">
        <v>29</v>
      </c>
      <c r="H696" s="65">
        <v>7400</v>
      </c>
      <c r="I696" s="66">
        <v>6540</v>
      </c>
      <c r="J696" s="67">
        <f t="shared" si="28"/>
        <v>88.378378378378372</v>
      </c>
      <c r="K696" s="44"/>
      <c r="L696" s="44"/>
      <c r="M696" s="44"/>
      <c r="N696" s="44"/>
    </row>
    <row r="697" spans="1:14" ht="37.5" x14ac:dyDescent="0.25">
      <c r="A697" s="63" t="s">
        <v>30</v>
      </c>
      <c r="B697" s="64" t="s">
        <v>259</v>
      </c>
      <c r="C697" s="64" t="s">
        <v>17</v>
      </c>
      <c r="D697" s="64" t="s">
        <v>131</v>
      </c>
      <c r="E697" s="64" t="s">
        <v>266</v>
      </c>
      <c r="F697" s="64" t="s">
        <v>27</v>
      </c>
      <c r="G697" s="64" t="s">
        <v>31</v>
      </c>
      <c r="H697" s="65">
        <v>7400</v>
      </c>
      <c r="I697" s="66">
        <v>6540</v>
      </c>
      <c r="J697" s="67">
        <f t="shared" si="28"/>
        <v>88.378378378378372</v>
      </c>
      <c r="K697" s="44"/>
      <c r="L697" s="44"/>
      <c r="M697" s="44"/>
      <c r="N697" s="44"/>
    </row>
    <row r="698" spans="1:14" ht="56.25" x14ac:dyDescent="0.25">
      <c r="A698" s="63" t="s">
        <v>267</v>
      </c>
      <c r="B698" s="64" t="s">
        <v>259</v>
      </c>
      <c r="C698" s="64" t="s">
        <v>17</v>
      </c>
      <c r="D698" s="64" t="s">
        <v>131</v>
      </c>
      <c r="E698" s="64" t="s">
        <v>266</v>
      </c>
      <c r="F698" s="64" t="s">
        <v>268</v>
      </c>
      <c r="G698" s="64" t="s">
        <v>3</v>
      </c>
      <c r="H698" s="65">
        <v>1489216</v>
      </c>
      <c r="I698" s="66">
        <v>1473775.09</v>
      </c>
      <c r="J698" s="67">
        <f t="shared" si="28"/>
        <v>98.963151752331441</v>
      </c>
      <c r="K698" s="44"/>
      <c r="L698" s="44"/>
      <c r="M698" s="44"/>
      <c r="N698" s="44"/>
    </row>
    <row r="699" spans="1:14" ht="93.75" x14ac:dyDescent="0.25">
      <c r="A699" s="63" t="s">
        <v>22</v>
      </c>
      <c r="B699" s="64" t="s">
        <v>259</v>
      </c>
      <c r="C699" s="64" t="s">
        <v>17</v>
      </c>
      <c r="D699" s="64" t="s">
        <v>131</v>
      </c>
      <c r="E699" s="64" t="s">
        <v>266</v>
      </c>
      <c r="F699" s="64" t="s">
        <v>268</v>
      </c>
      <c r="G699" s="64" t="s">
        <v>23</v>
      </c>
      <c r="H699" s="65">
        <v>1489216</v>
      </c>
      <c r="I699" s="66">
        <v>1473775.09</v>
      </c>
      <c r="J699" s="67">
        <f t="shared" si="28"/>
        <v>98.963151752331441</v>
      </c>
      <c r="K699" s="44"/>
      <c r="L699" s="44"/>
      <c r="M699" s="44"/>
      <c r="N699" s="44"/>
    </row>
    <row r="700" spans="1:14" ht="37.5" x14ac:dyDescent="0.25">
      <c r="A700" s="63" t="s">
        <v>24</v>
      </c>
      <c r="B700" s="64" t="s">
        <v>259</v>
      </c>
      <c r="C700" s="64" t="s">
        <v>17</v>
      </c>
      <c r="D700" s="64" t="s">
        <v>131</v>
      </c>
      <c r="E700" s="64" t="s">
        <v>266</v>
      </c>
      <c r="F700" s="64" t="s">
        <v>268</v>
      </c>
      <c r="G700" s="64" t="s">
        <v>25</v>
      </c>
      <c r="H700" s="65">
        <v>1489216</v>
      </c>
      <c r="I700" s="66">
        <v>1473775.09</v>
      </c>
      <c r="J700" s="67">
        <f t="shared" si="28"/>
        <v>98.963151752331441</v>
      </c>
      <c r="K700" s="44"/>
      <c r="L700" s="44"/>
      <c r="M700" s="44"/>
      <c r="N700" s="44"/>
    </row>
    <row r="701" spans="1:14" ht="18.75" x14ac:dyDescent="0.25">
      <c r="A701" s="51" t="s">
        <v>269</v>
      </c>
      <c r="B701" s="52" t="s">
        <v>259</v>
      </c>
      <c r="C701" s="52" t="s">
        <v>17</v>
      </c>
      <c r="D701" s="52" t="s">
        <v>131</v>
      </c>
      <c r="E701" s="52" t="s">
        <v>270</v>
      </c>
      <c r="F701" s="52" t="s">
        <v>3</v>
      </c>
      <c r="G701" s="52" t="s">
        <v>3</v>
      </c>
      <c r="H701" s="59">
        <f>H702+H705+H708</f>
        <v>6656275.0199999996</v>
      </c>
      <c r="I701" s="60">
        <f>I702+I705+I708</f>
        <v>6324928.3900000006</v>
      </c>
      <c r="J701" s="61">
        <f t="shared" si="28"/>
        <v>95.022041171610141</v>
      </c>
      <c r="K701" s="44"/>
      <c r="L701" s="44"/>
      <c r="M701" s="44"/>
      <c r="N701" s="44"/>
    </row>
    <row r="702" spans="1:14" ht="37.5" x14ac:dyDescent="0.25">
      <c r="A702" s="63" t="s">
        <v>271</v>
      </c>
      <c r="B702" s="64" t="s">
        <v>259</v>
      </c>
      <c r="C702" s="64" t="s">
        <v>17</v>
      </c>
      <c r="D702" s="64" t="s">
        <v>131</v>
      </c>
      <c r="E702" s="64" t="s">
        <v>270</v>
      </c>
      <c r="F702" s="64" t="s">
        <v>272</v>
      </c>
      <c r="G702" s="64" t="s">
        <v>3</v>
      </c>
      <c r="H702" s="65">
        <v>3958709.03</v>
      </c>
      <c r="I702" s="78">
        <v>3901942.73</v>
      </c>
      <c r="J702" s="67">
        <f t="shared" si="28"/>
        <v>98.566040101209467</v>
      </c>
      <c r="K702" s="44"/>
      <c r="L702" s="44"/>
      <c r="M702" s="44"/>
      <c r="N702" s="44"/>
    </row>
    <row r="703" spans="1:14" ht="93.75" x14ac:dyDescent="0.25">
      <c r="A703" s="63" t="s">
        <v>22</v>
      </c>
      <c r="B703" s="64" t="s">
        <v>259</v>
      </c>
      <c r="C703" s="64" t="s">
        <v>17</v>
      </c>
      <c r="D703" s="64" t="s">
        <v>131</v>
      </c>
      <c r="E703" s="64" t="s">
        <v>270</v>
      </c>
      <c r="F703" s="64" t="s">
        <v>272</v>
      </c>
      <c r="G703" s="64" t="s">
        <v>23</v>
      </c>
      <c r="H703" s="65">
        <v>3958709.03</v>
      </c>
      <c r="I703" s="78">
        <v>3901942.73</v>
      </c>
      <c r="J703" s="67">
        <f t="shared" si="28"/>
        <v>98.566040101209467</v>
      </c>
      <c r="K703" s="44"/>
      <c r="L703" s="44"/>
      <c r="M703" s="44"/>
      <c r="N703" s="44"/>
    </row>
    <row r="704" spans="1:14" ht="37.5" x14ac:dyDescent="0.25">
      <c r="A704" s="63" t="s">
        <v>24</v>
      </c>
      <c r="B704" s="64" t="s">
        <v>259</v>
      </c>
      <c r="C704" s="64" t="s">
        <v>17</v>
      </c>
      <c r="D704" s="64" t="s">
        <v>131</v>
      </c>
      <c r="E704" s="64" t="s">
        <v>270</v>
      </c>
      <c r="F704" s="64" t="s">
        <v>272</v>
      </c>
      <c r="G704" s="64" t="s">
        <v>25</v>
      </c>
      <c r="H704" s="65">
        <v>3958709.03</v>
      </c>
      <c r="I704" s="78">
        <v>3901942.73</v>
      </c>
      <c r="J704" s="67">
        <f t="shared" si="28"/>
        <v>98.566040101209467</v>
      </c>
      <c r="K704" s="44"/>
      <c r="L704" s="44"/>
      <c r="M704" s="44"/>
      <c r="N704" s="44"/>
    </row>
    <row r="705" spans="1:14" ht="37.5" x14ac:dyDescent="0.25">
      <c r="A705" s="63" t="s">
        <v>273</v>
      </c>
      <c r="B705" s="64" t="s">
        <v>259</v>
      </c>
      <c r="C705" s="64" t="s">
        <v>17</v>
      </c>
      <c r="D705" s="64" t="s">
        <v>131</v>
      </c>
      <c r="E705" s="64" t="s">
        <v>270</v>
      </c>
      <c r="F705" s="64" t="s">
        <v>274</v>
      </c>
      <c r="G705" s="64" t="s">
        <v>3</v>
      </c>
      <c r="H705" s="65">
        <v>1778368.24</v>
      </c>
      <c r="I705" s="78">
        <v>1689697.3</v>
      </c>
      <c r="J705" s="67">
        <f t="shared" si="28"/>
        <v>95.013915678116263</v>
      </c>
      <c r="K705" s="44"/>
      <c r="L705" s="44"/>
      <c r="M705" s="44"/>
      <c r="N705" s="44"/>
    </row>
    <row r="706" spans="1:14" ht="93.75" x14ac:dyDescent="0.25">
      <c r="A706" s="63" t="s">
        <v>22</v>
      </c>
      <c r="B706" s="64" t="s">
        <v>259</v>
      </c>
      <c r="C706" s="64" t="s">
        <v>17</v>
      </c>
      <c r="D706" s="64" t="s">
        <v>131</v>
      </c>
      <c r="E706" s="64" t="s">
        <v>270</v>
      </c>
      <c r="F706" s="64" t="s">
        <v>274</v>
      </c>
      <c r="G706" s="64" t="s">
        <v>23</v>
      </c>
      <c r="H706" s="65">
        <v>1778368.24</v>
      </c>
      <c r="I706" s="78">
        <v>1689697.3</v>
      </c>
      <c r="J706" s="67">
        <f t="shared" si="28"/>
        <v>95.013915678116263</v>
      </c>
      <c r="K706" s="44"/>
      <c r="L706" s="44"/>
      <c r="M706" s="44"/>
      <c r="N706" s="44"/>
    </row>
    <row r="707" spans="1:14" ht="37.5" x14ac:dyDescent="0.25">
      <c r="A707" s="63" t="s">
        <v>24</v>
      </c>
      <c r="B707" s="64" t="s">
        <v>259</v>
      </c>
      <c r="C707" s="64" t="s">
        <v>17</v>
      </c>
      <c r="D707" s="64" t="s">
        <v>131</v>
      </c>
      <c r="E707" s="64" t="s">
        <v>270</v>
      </c>
      <c r="F707" s="64" t="s">
        <v>274</v>
      </c>
      <c r="G707" s="64" t="s">
        <v>25</v>
      </c>
      <c r="H707" s="65">
        <v>1778368.24</v>
      </c>
      <c r="I707" s="78">
        <v>1689697.3</v>
      </c>
      <c r="J707" s="67">
        <f t="shared" si="28"/>
        <v>95.013915678116263</v>
      </c>
      <c r="K707" s="44"/>
      <c r="L707" s="44"/>
      <c r="M707" s="44"/>
      <c r="N707" s="44"/>
    </row>
    <row r="708" spans="1:14" ht="37.5" x14ac:dyDescent="0.25">
      <c r="A708" s="63" t="s">
        <v>26</v>
      </c>
      <c r="B708" s="64" t="s">
        <v>259</v>
      </c>
      <c r="C708" s="64" t="s">
        <v>17</v>
      </c>
      <c r="D708" s="64" t="s">
        <v>131</v>
      </c>
      <c r="E708" s="64" t="s">
        <v>270</v>
      </c>
      <c r="F708" s="64" t="s">
        <v>27</v>
      </c>
      <c r="G708" s="64" t="s">
        <v>3</v>
      </c>
      <c r="H708" s="65">
        <v>919197.75</v>
      </c>
      <c r="I708" s="78">
        <v>733288.36</v>
      </c>
      <c r="J708" s="67">
        <f t="shared" si="28"/>
        <v>79.774821032797348</v>
      </c>
      <c r="K708" s="44"/>
      <c r="L708" s="44"/>
      <c r="M708" s="44"/>
      <c r="N708" s="44"/>
    </row>
    <row r="709" spans="1:14" ht="93.75" x14ac:dyDescent="0.25">
      <c r="A709" s="63" t="s">
        <v>22</v>
      </c>
      <c r="B709" s="64" t="s">
        <v>259</v>
      </c>
      <c r="C709" s="64" t="s">
        <v>17</v>
      </c>
      <c r="D709" s="64" t="s">
        <v>131</v>
      </c>
      <c r="E709" s="64" t="s">
        <v>270</v>
      </c>
      <c r="F709" s="64" t="s">
        <v>27</v>
      </c>
      <c r="G709" s="64" t="s">
        <v>23</v>
      </c>
      <c r="H709" s="65">
        <v>726999.43</v>
      </c>
      <c r="I709" s="79">
        <v>556352</v>
      </c>
      <c r="J709" s="67">
        <f t="shared" si="28"/>
        <v>76.527157662283173</v>
      </c>
      <c r="K709" s="44"/>
      <c r="L709" s="44"/>
      <c r="M709" s="44"/>
      <c r="N709" s="44"/>
    </row>
    <row r="710" spans="1:14" ht="37.5" x14ac:dyDescent="0.25">
      <c r="A710" s="63" t="s">
        <v>24</v>
      </c>
      <c r="B710" s="64" t="s">
        <v>259</v>
      </c>
      <c r="C710" s="64" t="s">
        <v>17</v>
      </c>
      <c r="D710" s="64" t="s">
        <v>131</v>
      </c>
      <c r="E710" s="64" t="s">
        <v>270</v>
      </c>
      <c r="F710" s="64" t="s">
        <v>27</v>
      </c>
      <c r="G710" s="80" t="s">
        <v>25</v>
      </c>
      <c r="H710" s="65">
        <v>726999.43</v>
      </c>
      <c r="I710" s="81">
        <v>556352</v>
      </c>
      <c r="J710" s="67">
        <f t="shared" si="28"/>
        <v>76.527157662283173</v>
      </c>
      <c r="K710" s="44"/>
      <c r="L710" s="44"/>
      <c r="M710" s="44"/>
      <c r="N710" s="44"/>
    </row>
    <row r="711" spans="1:14" ht="37.5" x14ac:dyDescent="0.25">
      <c r="A711" s="63" t="s">
        <v>28</v>
      </c>
      <c r="B711" s="64" t="s">
        <v>259</v>
      </c>
      <c r="C711" s="64" t="s">
        <v>17</v>
      </c>
      <c r="D711" s="64" t="s">
        <v>131</v>
      </c>
      <c r="E711" s="64" t="s">
        <v>270</v>
      </c>
      <c r="F711" s="64" t="s">
        <v>27</v>
      </c>
      <c r="G711" s="80" t="s">
        <v>29</v>
      </c>
      <c r="H711" s="65">
        <v>192198.32</v>
      </c>
      <c r="I711" s="81">
        <v>176936.36</v>
      </c>
      <c r="J711" s="67">
        <f t="shared" si="28"/>
        <v>92.059264617921727</v>
      </c>
      <c r="K711" s="44"/>
      <c r="L711" s="44"/>
      <c r="M711" s="44"/>
      <c r="N711" s="44"/>
    </row>
    <row r="712" spans="1:14" ht="37.5" x14ac:dyDescent="0.25">
      <c r="A712" s="63" t="s">
        <v>30</v>
      </c>
      <c r="B712" s="64" t="s">
        <v>259</v>
      </c>
      <c r="C712" s="64" t="s">
        <v>17</v>
      </c>
      <c r="D712" s="64" t="s">
        <v>131</v>
      </c>
      <c r="E712" s="64" t="s">
        <v>270</v>
      </c>
      <c r="F712" s="64" t="s">
        <v>27</v>
      </c>
      <c r="G712" s="80" t="s">
        <v>31</v>
      </c>
      <c r="H712" s="65">
        <v>192198.32</v>
      </c>
      <c r="I712" s="81">
        <v>176936.36</v>
      </c>
      <c r="J712" s="67">
        <f t="shared" si="28"/>
        <v>92.059264617921727</v>
      </c>
      <c r="K712" s="44"/>
      <c r="L712" s="44"/>
      <c r="M712" s="44"/>
      <c r="N712" s="44"/>
    </row>
    <row r="713" spans="1:14" ht="18.75" x14ac:dyDescent="0.25">
      <c r="A713" s="51" t="s">
        <v>18</v>
      </c>
      <c r="B713" s="99" t="s">
        <v>259</v>
      </c>
      <c r="C713" s="99" t="s">
        <v>17</v>
      </c>
      <c r="D713" s="99" t="s">
        <v>131</v>
      </c>
      <c r="E713" s="99" t="s">
        <v>19</v>
      </c>
      <c r="F713" s="99" t="s">
        <v>3</v>
      </c>
      <c r="G713" s="107" t="s">
        <v>3</v>
      </c>
      <c r="H713" s="82">
        <f>H714+H729+H732+H735+H738+H741+H746+H749+H754</f>
        <v>48607048.990000002</v>
      </c>
      <c r="I713" s="82">
        <f>I714+I729+I732+I735+I738+I741+I746+I749+I754</f>
        <v>40682767.490000002</v>
      </c>
      <c r="J713" s="61">
        <f t="shared" si="28"/>
        <v>83.697258597965345</v>
      </c>
      <c r="K713" s="44"/>
      <c r="L713" s="44"/>
      <c r="M713" s="44"/>
      <c r="N713" s="44"/>
    </row>
    <row r="714" spans="1:14" ht="112.5" x14ac:dyDescent="0.25">
      <c r="A714" s="98" t="s">
        <v>959</v>
      </c>
      <c r="B714" s="213" t="s">
        <v>259</v>
      </c>
      <c r="C714" s="213" t="s">
        <v>17</v>
      </c>
      <c r="D714" s="213" t="s">
        <v>131</v>
      </c>
      <c r="E714" s="213">
        <v>901</v>
      </c>
      <c r="F714" s="213">
        <v>15880</v>
      </c>
      <c r="G714" s="101"/>
      <c r="H714" s="67">
        <v>470781.18</v>
      </c>
      <c r="I714" s="67">
        <v>470781.18</v>
      </c>
      <c r="J714" s="67">
        <f t="shared" si="28"/>
        <v>100</v>
      </c>
      <c r="K714" s="44"/>
      <c r="L714" s="44"/>
      <c r="M714" s="44"/>
      <c r="N714" s="44"/>
    </row>
    <row r="715" spans="1:14" ht="93.75" x14ac:dyDescent="0.25">
      <c r="A715" s="98" t="s">
        <v>374</v>
      </c>
      <c r="B715" s="213" t="s">
        <v>259</v>
      </c>
      <c r="C715" s="213" t="s">
        <v>17</v>
      </c>
      <c r="D715" s="213" t="s">
        <v>131</v>
      </c>
      <c r="E715" s="213">
        <v>901</v>
      </c>
      <c r="F715" s="213">
        <v>15880</v>
      </c>
      <c r="G715" s="213">
        <v>100</v>
      </c>
      <c r="H715" s="67">
        <v>470781.18</v>
      </c>
      <c r="I715" s="67">
        <v>470781.18</v>
      </c>
      <c r="J715" s="67">
        <f t="shared" si="28"/>
        <v>100</v>
      </c>
      <c r="K715" s="44"/>
      <c r="L715" s="44"/>
      <c r="M715" s="44"/>
      <c r="N715" s="44"/>
    </row>
    <row r="716" spans="1:14" ht="37.5" x14ac:dyDescent="0.25">
      <c r="A716" s="98" t="s">
        <v>375</v>
      </c>
      <c r="B716" s="213" t="s">
        <v>259</v>
      </c>
      <c r="C716" s="213" t="s">
        <v>17</v>
      </c>
      <c r="D716" s="213" t="s">
        <v>131</v>
      </c>
      <c r="E716" s="213">
        <v>901</v>
      </c>
      <c r="F716" s="213">
        <v>15880</v>
      </c>
      <c r="G716" s="213">
        <v>120</v>
      </c>
      <c r="H716" s="67">
        <v>470781.18</v>
      </c>
      <c r="I716" s="67">
        <v>470781.18</v>
      </c>
      <c r="J716" s="67">
        <f t="shared" si="28"/>
        <v>100</v>
      </c>
      <c r="K716" s="44"/>
      <c r="L716" s="44"/>
      <c r="M716" s="44"/>
      <c r="N716" s="44"/>
    </row>
    <row r="717" spans="1:14" ht="18.75" hidden="1" x14ac:dyDescent="0.25">
      <c r="A717" s="98"/>
      <c r="B717" s="213"/>
      <c r="C717" s="213"/>
      <c r="D717" s="213"/>
      <c r="E717" s="213"/>
      <c r="F717" s="213"/>
      <c r="G717" s="101"/>
      <c r="H717" s="67"/>
      <c r="I717" s="67"/>
      <c r="J717" s="67"/>
      <c r="K717" s="44"/>
      <c r="L717" s="44"/>
      <c r="M717" s="44"/>
      <c r="N717" s="44"/>
    </row>
    <row r="718" spans="1:14" ht="18.75" hidden="1" x14ac:dyDescent="0.25">
      <c r="A718" s="98"/>
      <c r="B718" s="213"/>
      <c r="C718" s="213"/>
      <c r="D718" s="213"/>
      <c r="E718" s="213"/>
      <c r="F718" s="213"/>
      <c r="G718" s="213"/>
      <c r="H718" s="67"/>
      <c r="I718" s="67"/>
      <c r="J718" s="67"/>
      <c r="K718" s="44"/>
      <c r="L718" s="44"/>
      <c r="M718" s="44"/>
      <c r="N718" s="44"/>
    </row>
    <row r="719" spans="1:14" ht="18.75" hidden="1" x14ac:dyDescent="0.25">
      <c r="A719" s="98"/>
      <c r="B719" s="213"/>
      <c r="C719" s="213"/>
      <c r="D719" s="213"/>
      <c r="E719" s="213"/>
      <c r="F719" s="213"/>
      <c r="G719" s="213"/>
      <c r="H719" s="67"/>
      <c r="I719" s="67"/>
      <c r="J719" s="67"/>
      <c r="K719" s="44"/>
      <c r="L719" s="44"/>
      <c r="M719" s="44"/>
      <c r="N719" s="44"/>
    </row>
    <row r="720" spans="1:14" ht="18.75" hidden="1" x14ac:dyDescent="0.25">
      <c r="A720" s="98"/>
      <c r="B720" s="213"/>
      <c r="C720" s="213"/>
      <c r="D720" s="213"/>
      <c r="E720" s="213"/>
      <c r="F720" s="213"/>
      <c r="G720" s="213"/>
      <c r="H720" s="67"/>
      <c r="I720" s="67"/>
      <c r="J720" s="67"/>
      <c r="K720" s="44"/>
      <c r="L720" s="44"/>
      <c r="M720" s="44"/>
      <c r="N720" s="44"/>
    </row>
    <row r="721" spans="1:14" ht="18.75" hidden="1" x14ac:dyDescent="0.25">
      <c r="A721" s="98"/>
      <c r="B721" s="213"/>
      <c r="C721" s="213"/>
      <c r="D721" s="213"/>
      <c r="E721" s="213"/>
      <c r="F721" s="213"/>
      <c r="G721" s="213"/>
      <c r="H721" s="67"/>
      <c r="I721" s="67"/>
      <c r="J721" s="67"/>
      <c r="K721" s="44"/>
      <c r="L721" s="44"/>
      <c r="M721" s="44"/>
      <c r="N721" s="44"/>
    </row>
    <row r="722" spans="1:14" ht="18.75" hidden="1" x14ac:dyDescent="0.25">
      <c r="A722" s="102"/>
      <c r="B722" s="103"/>
      <c r="C722" s="103"/>
      <c r="D722" s="103"/>
      <c r="E722" s="103"/>
      <c r="F722" s="103"/>
      <c r="G722" s="103"/>
      <c r="H722" s="106"/>
      <c r="I722" s="67"/>
      <c r="J722" s="67"/>
      <c r="K722" s="44"/>
      <c r="L722" s="44"/>
      <c r="M722" s="44"/>
      <c r="N722" s="44"/>
    </row>
    <row r="723" spans="1:14" ht="18.75" hidden="1" x14ac:dyDescent="0.25">
      <c r="A723" s="105"/>
      <c r="B723" s="213"/>
      <c r="C723" s="213"/>
      <c r="D723" s="213"/>
      <c r="E723" s="213"/>
      <c r="F723" s="213"/>
      <c r="G723" s="213"/>
      <c r="H723" s="67"/>
      <c r="I723" s="85"/>
      <c r="J723" s="67"/>
      <c r="K723" s="44"/>
      <c r="L723" s="44"/>
      <c r="M723" s="44"/>
      <c r="N723" s="44"/>
    </row>
    <row r="724" spans="1:14" ht="18.75" hidden="1" x14ac:dyDescent="0.25">
      <c r="A724" s="105"/>
      <c r="B724" s="213"/>
      <c r="C724" s="213"/>
      <c r="D724" s="213"/>
      <c r="E724" s="213"/>
      <c r="F724" s="213"/>
      <c r="G724" s="213"/>
      <c r="H724" s="67"/>
      <c r="I724" s="85"/>
      <c r="J724" s="67"/>
      <c r="K724" s="44"/>
      <c r="L724" s="44"/>
      <c r="M724" s="44"/>
      <c r="N724" s="44"/>
    </row>
    <row r="725" spans="1:14" ht="18.75" hidden="1" x14ac:dyDescent="0.25">
      <c r="A725" s="105"/>
      <c r="B725" s="213"/>
      <c r="C725" s="213"/>
      <c r="D725" s="213"/>
      <c r="E725" s="213"/>
      <c r="F725" s="213"/>
      <c r="G725" s="213"/>
      <c r="H725" s="67"/>
      <c r="I725" s="85"/>
      <c r="J725" s="67"/>
      <c r="K725" s="44"/>
      <c r="L725" s="44"/>
      <c r="M725" s="44"/>
      <c r="N725" s="44"/>
    </row>
    <row r="726" spans="1:14" ht="18.75" hidden="1" x14ac:dyDescent="0.25">
      <c r="A726" s="105"/>
      <c r="B726" s="213"/>
      <c r="C726" s="213"/>
      <c r="D726" s="213"/>
      <c r="E726" s="213"/>
      <c r="F726" s="213"/>
      <c r="G726" s="213"/>
      <c r="H726" s="67"/>
      <c r="I726" s="85"/>
      <c r="J726" s="67"/>
      <c r="K726" s="44"/>
      <c r="L726" s="44"/>
      <c r="M726" s="44"/>
      <c r="N726" s="44"/>
    </row>
    <row r="727" spans="1:14" ht="18.75" hidden="1" x14ac:dyDescent="0.25">
      <c r="A727" s="105"/>
      <c r="B727" s="213"/>
      <c r="C727" s="213"/>
      <c r="D727" s="213"/>
      <c r="E727" s="213"/>
      <c r="F727" s="213"/>
      <c r="G727" s="213"/>
      <c r="H727" s="67"/>
      <c r="I727" s="85"/>
      <c r="J727" s="67"/>
      <c r="K727" s="44"/>
      <c r="L727" s="44"/>
      <c r="M727" s="44"/>
      <c r="N727" s="44"/>
    </row>
    <row r="728" spans="1:14" ht="18.75" hidden="1" x14ac:dyDescent="0.25">
      <c r="A728" s="105"/>
      <c r="B728" s="213"/>
      <c r="C728" s="213"/>
      <c r="D728" s="213"/>
      <c r="E728" s="213"/>
      <c r="F728" s="213"/>
      <c r="G728" s="213"/>
      <c r="H728" s="67"/>
      <c r="I728" s="85"/>
      <c r="J728" s="67"/>
      <c r="K728" s="44"/>
      <c r="L728" s="44"/>
      <c r="M728" s="44"/>
      <c r="N728" s="44"/>
    </row>
    <row r="729" spans="1:14" ht="37.5" x14ac:dyDescent="0.25">
      <c r="A729" s="104" t="s">
        <v>260</v>
      </c>
      <c r="B729" s="212" t="s">
        <v>259</v>
      </c>
      <c r="C729" s="212" t="s">
        <v>17</v>
      </c>
      <c r="D729" s="212" t="s">
        <v>131</v>
      </c>
      <c r="E729" s="212">
        <v>901</v>
      </c>
      <c r="F729" s="212">
        <v>55490</v>
      </c>
      <c r="G729" s="100"/>
      <c r="H729" s="85">
        <v>1385971.11</v>
      </c>
      <c r="I729" s="85">
        <v>1385971.11</v>
      </c>
      <c r="J729" s="85">
        <f t="shared" si="28"/>
        <v>100</v>
      </c>
      <c r="K729" s="44"/>
      <c r="L729" s="44"/>
      <c r="M729" s="44"/>
      <c r="N729" s="44"/>
    </row>
    <row r="730" spans="1:14" ht="93.75" x14ac:dyDescent="0.25">
      <c r="A730" s="63" t="s">
        <v>261</v>
      </c>
      <c r="B730" s="64" t="s">
        <v>259</v>
      </c>
      <c r="C730" s="64" t="s">
        <v>17</v>
      </c>
      <c r="D730" s="64" t="s">
        <v>131</v>
      </c>
      <c r="E730" s="64">
        <v>901</v>
      </c>
      <c r="F730" s="64">
        <v>55490</v>
      </c>
      <c r="G730" s="80">
        <v>100</v>
      </c>
      <c r="H730" s="67">
        <v>1385971.11</v>
      </c>
      <c r="I730" s="67">
        <v>1385971.11</v>
      </c>
      <c r="J730" s="67">
        <f t="shared" si="28"/>
        <v>100</v>
      </c>
      <c r="K730" s="44"/>
      <c r="L730" s="44"/>
      <c r="M730" s="44"/>
      <c r="N730" s="44"/>
    </row>
    <row r="731" spans="1:14" ht="37.5" x14ac:dyDescent="0.25">
      <c r="A731" s="63" t="s">
        <v>262</v>
      </c>
      <c r="B731" s="64" t="s">
        <v>259</v>
      </c>
      <c r="C731" s="64" t="s">
        <v>17</v>
      </c>
      <c r="D731" s="64" t="s">
        <v>131</v>
      </c>
      <c r="E731" s="64">
        <v>901</v>
      </c>
      <c r="F731" s="64">
        <v>55490</v>
      </c>
      <c r="G731" s="80">
        <v>120</v>
      </c>
      <c r="H731" s="67">
        <v>1385971.11</v>
      </c>
      <c r="I731" s="67">
        <v>1385971.11</v>
      </c>
      <c r="J731" s="67">
        <f t="shared" si="28"/>
        <v>100</v>
      </c>
      <c r="K731" s="44"/>
      <c r="L731" s="44"/>
      <c r="M731" s="44"/>
      <c r="N731" s="44"/>
    </row>
    <row r="732" spans="1:14" ht="18.75" x14ac:dyDescent="0.25">
      <c r="A732" s="63" t="s">
        <v>1073</v>
      </c>
      <c r="B732" s="64" t="s">
        <v>259</v>
      </c>
      <c r="C732" s="64" t="s">
        <v>17</v>
      </c>
      <c r="D732" s="64" t="s">
        <v>131</v>
      </c>
      <c r="E732" s="64">
        <v>901</v>
      </c>
      <c r="F732" s="64">
        <v>80060</v>
      </c>
      <c r="G732" s="80"/>
      <c r="H732" s="67">
        <v>8000000</v>
      </c>
      <c r="I732" s="255">
        <v>8000000</v>
      </c>
      <c r="J732" s="67">
        <f t="shared" si="28"/>
        <v>100</v>
      </c>
      <c r="K732" s="44"/>
      <c r="L732" s="44"/>
      <c r="M732" s="44"/>
      <c r="N732" s="44"/>
    </row>
    <row r="733" spans="1:14" ht="18.75" x14ac:dyDescent="0.25">
      <c r="A733" s="63" t="s">
        <v>380</v>
      </c>
      <c r="B733" s="64" t="s">
        <v>259</v>
      </c>
      <c r="C733" s="64" t="s">
        <v>17</v>
      </c>
      <c r="D733" s="64" t="s">
        <v>131</v>
      </c>
      <c r="E733" s="64">
        <v>901</v>
      </c>
      <c r="F733" s="64">
        <v>80060</v>
      </c>
      <c r="G733" s="80" t="s">
        <v>33</v>
      </c>
      <c r="H733" s="67">
        <v>8000000</v>
      </c>
      <c r="I733" s="255">
        <v>8000000</v>
      </c>
      <c r="J733" s="67">
        <f t="shared" si="28"/>
        <v>100</v>
      </c>
      <c r="K733" s="44"/>
      <c r="L733" s="44"/>
      <c r="M733" s="44"/>
      <c r="N733" s="44"/>
    </row>
    <row r="734" spans="1:14" ht="18.75" x14ac:dyDescent="0.25">
      <c r="A734" s="63" t="s">
        <v>1075</v>
      </c>
      <c r="B734" s="64" t="s">
        <v>259</v>
      </c>
      <c r="C734" s="64" t="s">
        <v>17</v>
      </c>
      <c r="D734" s="64" t="s">
        <v>131</v>
      </c>
      <c r="E734" s="64">
        <v>901</v>
      </c>
      <c r="F734" s="64">
        <v>80060</v>
      </c>
      <c r="G734" s="80" t="s">
        <v>1076</v>
      </c>
      <c r="H734" s="67">
        <v>8000000</v>
      </c>
      <c r="I734" s="255">
        <v>8000000</v>
      </c>
      <c r="J734" s="67">
        <f t="shared" si="28"/>
        <v>100</v>
      </c>
      <c r="K734" s="44"/>
      <c r="L734" s="44"/>
      <c r="M734" s="44"/>
      <c r="N734" s="44"/>
    </row>
    <row r="735" spans="1:14" ht="18.75" x14ac:dyDescent="0.3">
      <c r="A735" s="63" t="s">
        <v>279</v>
      </c>
      <c r="B735" s="64" t="s">
        <v>259</v>
      </c>
      <c r="C735" s="64" t="s">
        <v>17</v>
      </c>
      <c r="D735" s="64" t="s">
        <v>131</v>
      </c>
      <c r="E735" s="64" t="s">
        <v>19</v>
      </c>
      <c r="F735" s="64" t="s">
        <v>280</v>
      </c>
      <c r="G735" s="80" t="s">
        <v>3</v>
      </c>
      <c r="H735" s="83">
        <v>48000</v>
      </c>
      <c r="I735" s="84">
        <v>48000</v>
      </c>
      <c r="J735" s="85">
        <f t="shared" si="28"/>
        <v>100</v>
      </c>
      <c r="K735" s="44"/>
      <c r="L735" s="44"/>
      <c r="M735" s="44"/>
      <c r="N735" s="44"/>
    </row>
    <row r="736" spans="1:14" ht="37.5" x14ac:dyDescent="0.3">
      <c r="A736" s="63" t="s">
        <v>28</v>
      </c>
      <c r="B736" s="64" t="s">
        <v>259</v>
      </c>
      <c r="C736" s="64" t="s">
        <v>17</v>
      </c>
      <c r="D736" s="64" t="s">
        <v>131</v>
      </c>
      <c r="E736" s="64" t="s">
        <v>19</v>
      </c>
      <c r="F736" s="64" t="s">
        <v>280</v>
      </c>
      <c r="G736" s="80" t="s">
        <v>29</v>
      </c>
      <c r="H736" s="65">
        <v>48000</v>
      </c>
      <c r="I736" s="86">
        <v>48000</v>
      </c>
      <c r="J736" s="67">
        <f t="shared" si="28"/>
        <v>100</v>
      </c>
      <c r="K736" s="44"/>
      <c r="L736" s="44"/>
      <c r="M736" s="44"/>
      <c r="N736" s="44"/>
    </row>
    <row r="737" spans="1:14" ht="37.5" x14ac:dyDescent="0.3">
      <c r="A737" s="63" t="s">
        <v>30</v>
      </c>
      <c r="B737" s="64" t="s">
        <v>259</v>
      </c>
      <c r="C737" s="64" t="s">
        <v>17</v>
      </c>
      <c r="D737" s="64" t="s">
        <v>131</v>
      </c>
      <c r="E737" s="64" t="s">
        <v>19</v>
      </c>
      <c r="F737" s="64" t="s">
        <v>280</v>
      </c>
      <c r="G737" s="80" t="s">
        <v>31</v>
      </c>
      <c r="H737" s="65">
        <v>48000</v>
      </c>
      <c r="I737" s="86">
        <v>48000</v>
      </c>
      <c r="J737" s="67">
        <f t="shared" si="28"/>
        <v>100</v>
      </c>
      <c r="K737" s="44"/>
      <c r="L737" s="44"/>
      <c r="M737" s="44"/>
      <c r="N737" s="44"/>
    </row>
    <row r="738" spans="1:14" ht="37.5" x14ac:dyDescent="0.3">
      <c r="A738" s="63" t="s">
        <v>281</v>
      </c>
      <c r="B738" s="64" t="s">
        <v>259</v>
      </c>
      <c r="C738" s="64" t="s">
        <v>17</v>
      </c>
      <c r="D738" s="64" t="s">
        <v>131</v>
      </c>
      <c r="E738" s="64" t="s">
        <v>19</v>
      </c>
      <c r="F738" s="64" t="s">
        <v>282</v>
      </c>
      <c r="G738" s="80" t="s">
        <v>3</v>
      </c>
      <c r="H738" s="87">
        <v>19825398.449999999</v>
      </c>
      <c r="I738" s="88">
        <v>17976572.850000001</v>
      </c>
      <c r="J738" s="67">
        <f t="shared" si="28"/>
        <v>90.674459307020911</v>
      </c>
      <c r="K738" s="44"/>
      <c r="L738" s="44"/>
      <c r="M738" s="44"/>
      <c r="N738" s="44"/>
    </row>
    <row r="739" spans="1:14" ht="18.75" x14ac:dyDescent="0.3">
      <c r="A739" s="63" t="s">
        <v>32</v>
      </c>
      <c r="B739" s="64" t="s">
        <v>259</v>
      </c>
      <c r="C739" s="64" t="s">
        <v>17</v>
      </c>
      <c r="D739" s="64" t="s">
        <v>131</v>
      </c>
      <c r="E739" s="64" t="s">
        <v>19</v>
      </c>
      <c r="F739" s="64" t="s">
        <v>282</v>
      </c>
      <c r="G739" s="80" t="s">
        <v>33</v>
      </c>
      <c r="H739" s="87">
        <v>19825398.449999999</v>
      </c>
      <c r="I739" s="88">
        <v>17976572.850000001</v>
      </c>
      <c r="J739" s="67">
        <f t="shared" si="28"/>
        <v>90.674459307020911</v>
      </c>
      <c r="K739" s="44"/>
      <c r="L739" s="44"/>
      <c r="M739" s="44"/>
      <c r="N739" s="44"/>
    </row>
    <row r="740" spans="1:14" ht="75" x14ac:dyDescent="0.3">
      <c r="A740" s="63" t="s">
        <v>63</v>
      </c>
      <c r="B740" s="64" t="s">
        <v>259</v>
      </c>
      <c r="C740" s="64" t="s">
        <v>17</v>
      </c>
      <c r="D740" s="64" t="s">
        <v>131</v>
      </c>
      <c r="E740" s="64" t="s">
        <v>19</v>
      </c>
      <c r="F740" s="64" t="s">
        <v>282</v>
      </c>
      <c r="G740" s="80" t="s">
        <v>64</v>
      </c>
      <c r="H740" s="87">
        <v>19825398.449999999</v>
      </c>
      <c r="I740" s="88">
        <v>17976572.850000001</v>
      </c>
      <c r="J740" s="67">
        <f t="shared" si="28"/>
        <v>90.674459307020911</v>
      </c>
      <c r="K740" s="44"/>
      <c r="L740" s="44"/>
      <c r="M740" s="44"/>
      <c r="N740" s="44"/>
    </row>
    <row r="741" spans="1:14" ht="18.75" x14ac:dyDescent="0.3">
      <c r="A741" s="63" t="s">
        <v>283</v>
      </c>
      <c r="B741" s="64" t="s">
        <v>259</v>
      </c>
      <c r="C741" s="64" t="s">
        <v>17</v>
      </c>
      <c r="D741" s="64" t="s">
        <v>131</v>
      </c>
      <c r="E741" s="64" t="s">
        <v>19</v>
      </c>
      <c r="F741" s="64" t="s">
        <v>284</v>
      </c>
      <c r="G741" s="80" t="s">
        <v>3</v>
      </c>
      <c r="H741" s="65">
        <v>11542030.039999999</v>
      </c>
      <c r="I741" s="86">
        <v>5665116.04</v>
      </c>
      <c r="J741" s="67">
        <f t="shared" si="28"/>
        <v>49.082492597636666</v>
      </c>
      <c r="K741" s="44"/>
      <c r="L741" s="44"/>
      <c r="M741" s="44"/>
      <c r="N741" s="44"/>
    </row>
    <row r="742" spans="1:14" ht="37.5" x14ac:dyDescent="0.3">
      <c r="A742" s="63" t="s">
        <v>387</v>
      </c>
      <c r="B742" s="64" t="s">
        <v>259</v>
      </c>
      <c r="C742" s="64" t="s">
        <v>17</v>
      </c>
      <c r="D742" s="64" t="s">
        <v>131</v>
      </c>
      <c r="E742" s="64" t="s">
        <v>19</v>
      </c>
      <c r="F742" s="64" t="s">
        <v>284</v>
      </c>
      <c r="G742" s="80">
        <v>300</v>
      </c>
      <c r="H742" s="65">
        <v>5665116.04</v>
      </c>
      <c r="I742" s="86">
        <v>5665116.04</v>
      </c>
      <c r="J742" s="67">
        <f t="shared" si="28"/>
        <v>100</v>
      </c>
      <c r="K742" s="44"/>
      <c r="L742" s="44"/>
      <c r="M742" s="44"/>
      <c r="N742" s="44"/>
    </row>
    <row r="743" spans="1:14" ht="37.5" x14ac:dyDescent="0.3">
      <c r="A743" s="63" t="s">
        <v>388</v>
      </c>
      <c r="B743" s="64" t="s">
        <v>259</v>
      </c>
      <c r="C743" s="64" t="s">
        <v>17</v>
      </c>
      <c r="D743" s="64" t="s">
        <v>131</v>
      </c>
      <c r="E743" s="64" t="s">
        <v>19</v>
      </c>
      <c r="F743" s="64" t="s">
        <v>284</v>
      </c>
      <c r="G743" s="80">
        <v>320</v>
      </c>
      <c r="H743" s="65">
        <v>5665116.04</v>
      </c>
      <c r="I743" s="86">
        <v>5665116.04</v>
      </c>
      <c r="J743" s="67">
        <f t="shared" si="28"/>
        <v>100</v>
      </c>
      <c r="K743" s="44"/>
      <c r="L743" s="44"/>
      <c r="M743" s="44"/>
      <c r="N743" s="44"/>
    </row>
    <row r="744" spans="1:14" ht="18.75" x14ac:dyDescent="0.3">
      <c r="A744" s="63" t="s">
        <v>32</v>
      </c>
      <c r="B744" s="64" t="s">
        <v>259</v>
      </c>
      <c r="C744" s="64" t="s">
        <v>17</v>
      </c>
      <c r="D744" s="64" t="s">
        <v>131</v>
      </c>
      <c r="E744" s="64" t="s">
        <v>19</v>
      </c>
      <c r="F744" s="64" t="s">
        <v>284</v>
      </c>
      <c r="G744" s="80" t="s">
        <v>33</v>
      </c>
      <c r="H744" s="65">
        <v>5876914</v>
      </c>
      <c r="I744" s="86">
        <v>0</v>
      </c>
      <c r="J744" s="67">
        <f t="shared" si="28"/>
        <v>0</v>
      </c>
      <c r="K744" s="44"/>
      <c r="L744" s="44"/>
      <c r="M744" s="44"/>
      <c r="N744" s="44"/>
    </row>
    <row r="745" spans="1:14" ht="18.75" x14ac:dyDescent="0.3">
      <c r="A745" s="63" t="s">
        <v>263</v>
      </c>
      <c r="B745" s="64" t="s">
        <v>259</v>
      </c>
      <c r="C745" s="64" t="s">
        <v>17</v>
      </c>
      <c r="D745" s="64" t="s">
        <v>131</v>
      </c>
      <c r="E745" s="64" t="s">
        <v>19</v>
      </c>
      <c r="F745" s="64" t="s">
        <v>284</v>
      </c>
      <c r="G745" s="80" t="s">
        <v>264</v>
      </c>
      <c r="H745" s="65">
        <v>5876914</v>
      </c>
      <c r="I745" s="86">
        <v>0</v>
      </c>
      <c r="J745" s="67">
        <f t="shared" si="28"/>
        <v>0</v>
      </c>
      <c r="K745" s="44"/>
      <c r="L745" s="44"/>
      <c r="M745" s="44"/>
      <c r="N745" s="44"/>
    </row>
    <row r="746" spans="1:14" ht="37.5" x14ac:dyDescent="0.3">
      <c r="A746" s="63" t="s">
        <v>275</v>
      </c>
      <c r="B746" s="64" t="s">
        <v>259</v>
      </c>
      <c r="C746" s="64" t="s">
        <v>17</v>
      </c>
      <c r="D746" s="64" t="s">
        <v>131</v>
      </c>
      <c r="E746" s="64" t="s">
        <v>19</v>
      </c>
      <c r="F746" s="64" t="s">
        <v>276</v>
      </c>
      <c r="G746" s="80" t="s">
        <v>3</v>
      </c>
      <c r="H746" s="89">
        <v>2697113.34</v>
      </c>
      <c r="I746" s="86">
        <v>2614102.66</v>
      </c>
      <c r="J746" s="67">
        <f t="shared" si="28"/>
        <v>96.922239834385309</v>
      </c>
      <c r="K746" s="44"/>
      <c r="L746" s="44"/>
      <c r="M746" s="44"/>
      <c r="N746" s="44"/>
    </row>
    <row r="747" spans="1:14" ht="18.75" x14ac:dyDescent="0.3">
      <c r="A747" s="63" t="s">
        <v>32</v>
      </c>
      <c r="B747" s="64" t="s">
        <v>259</v>
      </c>
      <c r="C747" s="64" t="s">
        <v>17</v>
      </c>
      <c r="D747" s="64" t="s">
        <v>131</v>
      </c>
      <c r="E747" s="64" t="s">
        <v>19</v>
      </c>
      <c r="F747" s="64" t="s">
        <v>276</v>
      </c>
      <c r="G747" s="80" t="s">
        <v>33</v>
      </c>
      <c r="H747" s="89">
        <v>2697113.34</v>
      </c>
      <c r="I747" s="86">
        <v>2614102.66</v>
      </c>
      <c r="J747" s="67">
        <f t="shared" si="28"/>
        <v>96.922239834385309</v>
      </c>
      <c r="K747" s="44"/>
      <c r="L747" s="44"/>
      <c r="M747" s="44"/>
      <c r="N747" s="44"/>
    </row>
    <row r="748" spans="1:14" ht="18.75" x14ac:dyDescent="0.3">
      <c r="A748" s="63" t="s">
        <v>277</v>
      </c>
      <c r="B748" s="64" t="s">
        <v>259</v>
      </c>
      <c r="C748" s="64" t="s">
        <v>17</v>
      </c>
      <c r="D748" s="64" t="s">
        <v>131</v>
      </c>
      <c r="E748" s="64" t="s">
        <v>19</v>
      </c>
      <c r="F748" s="64" t="s">
        <v>276</v>
      </c>
      <c r="G748" s="80" t="s">
        <v>278</v>
      </c>
      <c r="H748" s="89">
        <v>2697113.34</v>
      </c>
      <c r="I748" s="86">
        <v>2614102.66</v>
      </c>
      <c r="J748" s="67">
        <f t="shared" si="28"/>
        <v>96.922239834385309</v>
      </c>
      <c r="K748" s="44"/>
      <c r="L748" s="44"/>
      <c r="M748" s="44"/>
      <c r="N748" s="44"/>
    </row>
    <row r="749" spans="1:14" ht="18.75" x14ac:dyDescent="0.25">
      <c r="A749" s="63" t="s">
        <v>285</v>
      </c>
      <c r="B749" s="64" t="s">
        <v>259</v>
      </c>
      <c r="C749" s="64" t="s">
        <v>17</v>
      </c>
      <c r="D749" s="64" t="s">
        <v>131</v>
      </c>
      <c r="E749" s="64" t="s">
        <v>19</v>
      </c>
      <c r="F749" s="64" t="s">
        <v>286</v>
      </c>
      <c r="G749" s="80" t="s">
        <v>3</v>
      </c>
      <c r="H749" s="65">
        <v>3343917.32</v>
      </c>
      <c r="I749" s="90">
        <v>3228386.1</v>
      </c>
      <c r="J749" s="67">
        <f t="shared" si="28"/>
        <v>96.545033595507689</v>
      </c>
      <c r="K749" s="44"/>
      <c r="L749" s="44"/>
      <c r="M749" s="44"/>
      <c r="N749" s="44"/>
    </row>
    <row r="750" spans="1:14" ht="37.5" x14ac:dyDescent="0.25">
      <c r="A750" s="63" t="s">
        <v>28</v>
      </c>
      <c r="B750" s="64" t="s">
        <v>259</v>
      </c>
      <c r="C750" s="64" t="s">
        <v>17</v>
      </c>
      <c r="D750" s="64" t="s">
        <v>131</v>
      </c>
      <c r="E750" s="64" t="s">
        <v>19</v>
      </c>
      <c r="F750" s="64" t="s">
        <v>286</v>
      </c>
      <c r="G750" s="80" t="s">
        <v>29</v>
      </c>
      <c r="H750" s="65">
        <v>3293917.32</v>
      </c>
      <c r="I750" s="90">
        <v>3178386.1</v>
      </c>
      <c r="J750" s="67">
        <f t="shared" si="28"/>
        <v>96.492588951807704</v>
      </c>
      <c r="K750" s="44"/>
      <c r="L750" s="44"/>
      <c r="M750" s="44"/>
      <c r="N750" s="44"/>
    </row>
    <row r="751" spans="1:14" ht="37.5" x14ac:dyDescent="0.25">
      <c r="A751" s="63" t="s">
        <v>30</v>
      </c>
      <c r="B751" s="64" t="s">
        <v>259</v>
      </c>
      <c r="C751" s="64" t="s">
        <v>17</v>
      </c>
      <c r="D751" s="64" t="s">
        <v>131</v>
      </c>
      <c r="E751" s="64" t="s">
        <v>19</v>
      </c>
      <c r="F751" s="64" t="s">
        <v>286</v>
      </c>
      <c r="G751" s="80" t="s">
        <v>31</v>
      </c>
      <c r="H751" s="65">
        <v>3293917.32</v>
      </c>
      <c r="I751" s="90">
        <v>3178386.1</v>
      </c>
      <c r="J751" s="67">
        <f t="shared" si="28"/>
        <v>96.492588951807704</v>
      </c>
      <c r="K751" s="44"/>
      <c r="L751" s="44"/>
      <c r="M751" s="44"/>
      <c r="N751" s="44"/>
    </row>
    <row r="752" spans="1:14" ht="18.75" x14ac:dyDescent="0.3">
      <c r="A752" s="214" t="s">
        <v>938</v>
      </c>
      <c r="B752" s="64" t="s">
        <v>259</v>
      </c>
      <c r="C752" s="64" t="s">
        <v>17</v>
      </c>
      <c r="D752" s="64" t="s">
        <v>131</v>
      </c>
      <c r="E752" s="64" t="s">
        <v>19</v>
      </c>
      <c r="F752" s="64" t="s">
        <v>286</v>
      </c>
      <c r="G752" s="80">
        <v>800</v>
      </c>
      <c r="H752" s="65">
        <v>50000</v>
      </c>
      <c r="I752" s="86">
        <v>50000</v>
      </c>
      <c r="J752" s="67">
        <f t="shared" si="28"/>
        <v>100</v>
      </c>
      <c r="K752" s="44"/>
      <c r="L752" s="44"/>
      <c r="M752" s="44"/>
      <c r="N752" s="44"/>
    </row>
    <row r="753" spans="1:14" ht="18.75" x14ac:dyDescent="0.3">
      <c r="A753" s="214" t="s">
        <v>939</v>
      </c>
      <c r="B753" s="64" t="s">
        <v>259</v>
      </c>
      <c r="C753" s="64" t="s">
        <v>17</v>
      </c>
      <c r="D753" s="64" t="s">
        <v>131</v>
      </c>
      <c r="E753" s="64" t="s">
        <v>19</v>
      </c>
      <c r="F753" s="64" t="s">
        <v>286</v>
      </c>
      <c r="G753" s="80">
        <v>850</v>
      </c>
      <c r="H753" s="65">
        <v>50000</v>
      </c>
      <c r="I753" s="86">
        <v>50000</v>
      </c>
      <c r="J753" s="67">
        <f t="shared" si="28"/>
        <v>100</v>
      </c>
      <c r="K753" s="44"/>
      <c r="L753" s="44"/>
      <c r="M753" s="44"/>
      <c r="N753" s="44"/>
    </row>
    <row r="754" spans="1:14" ht="93.75" x14ac:dyDescent="0.3">
      <c r="A754" s="238" t="s">
        <v>1068</v>
      </c>
      <c r="B754" s="237" t="s">
        <v>259</v>
      </c>
      <c r="C754" s="237" t="s">
        <v>17</v>
      </c>
      <c r="D754" s="237" t="s">
        <v>131</v>
      </c>
      <c r="E754" s="237" t="s">
        <v>19</v>
      </c>
      <c r="F754" s="237">
        <v>83420</v>
      </c>
      <c r="G754" s="256"/>
      <c r="H754" s="257">
        <v>1293837.55</v>
      </c>
      <c r="I754" s="258">
        <v>1293837.55</v>
      </c>
      <c r="J754" s="67">
        <f t="shared" si="28"/>
        <v>100</v>
      </c>
      <c r="K754" s="44"/>
      <c r="L754" s="44"/>
      <c r="M754" s="44"/>
      <c r="N754" s="44"/>
    </row>
    <row r="755" spans="1:14" ht="93.75" x14ac:dyDescent="0.3">
      <c r="A755" s="238" t="s">
        <v>374</v>
      </c>
      <c r="B755" s="237" t="s">
        <v>259</v>
      </c>
      <c r="C755" s="237" t="s">
        <v>17</v>
      </c>
      <c r="D755" s="237" t="s">
        <v>131</v>
      </c>
      <c r="E755" s="237" t="s">
        <v>19</v>
      </c>
      <c r="F755" s="237">
        <v>83420</v>
      </c>
      <c r="G755" s="256">
        <v>100</v>
      </c>
      <c r="H755" s="257">
        <v>1293837.55</v>
      </c>
      <c r="I755" s="258">
        <v>1293837.55</v>
      </c>
      <c r="J755" s="67">
        <f t="shared" si="28"/>
        <v>100</v>
      </c>
      <c r="K755" s="44"/>
      <c r="L755" s="44"/>
      <c r="M755" s="44"/>
      <c r="N755" s="44"/>
    </row>
    <row r="756" spans="1:14" ht="37.5" x14ac:dyDescent="0.3">
      <c r="A756" s="238" t="s">
        <v>375</v>
      </c>
      <c r="B756" s="237" t="s">
        <v>259</v>
      </c>
      <c r="C756" s="237" t="s">
        <v>17</v>
      </c>
      <c r="D756" s="237" t="s">
        <v>131</v>
      </c>
      <c r="E756" s="237" t="s">
        <v>19</v>
      </c>
      <c r="F756" s="237">
        <v>83420</v>
      </c>
      <c r="G756" s="256">
        <v>120</v>
      </c>
      <c r="H756" s="257">
        <v>1293837.55</v>
      </c>
      <c r="I756" s="258">
        <v>1293837.55</v>
      </c>
      <c r="J756" s="67">
        <f t="shared" si="28"/>
        <v>100</v>
      </c>
      <c r="K756" s="44"/>
      <c r="L756" s="44"/>
      <c r="M756" s="44"/>
      <c r="N756" s="44"/>
    </row>
    <row r="757" spans="1:14" ht="37.5" x14ac:dyDescent="0.25">
      <c r="A757" s="91" t="s">
        <v>287</v>
      </c>
      <c r="B757" s="99" t="s">
        <v>259</v>
      </c>
      <c r="C757" s="99" t="s">
        <v>17</v>
      </c>
      <c r="D757" s="99" t="s">
        <v>131</v>
      </c>
      <c r="E757" s="99">
        <v>903</v>
      </c>
      <c r="F757" s="99"/>
      <c r="G757" s="107"/>
      <c r="H757" s="82">
        <f>H758</f>
        <v>237320.51</v>
      </c>
      <c r="I757" s="82">
        <f>I758</f>
        <v>237320.51</v>
      </c>
      <c r="J757" s="111">
        <f t="shared" si="28"/>
        <v>100</v>
      </c>
      <c r="K757" s="44"/>
      <c r="L757" s="44"/>
      <c r="M757" s="44"/>
      <c r="N757" s="44"/>
    </row>
    <row r="758" spans="1:14" ht="93.75" x14ac:dyDescent="0.25">
      <c r="A758" s="215" t="s">
        <v>1068</v>
      </c>
      <c r="B758" s="213" t="s">
        <v>259</v>
      </c>
      <c r="C758" s="213" t="s">
        <v>17</v>
      </c>
      <c r="D758" s="213" t="s">
        <v>131</v>
      </c>
      <c r="E758" s="213">
        <v>903</v>
      </c>
      <c r="F758" s="213">
        <v>15880</v>
      </c>
      <c r="G758" s="213"/>
      <c r="H758" s="67">
        <v>237320.51</v>
      </c>
      <c r="I758" s="67">
        <v>237320.51</v>
      </c>
      <c r="J758" s="106">
        <f t="shared" si="28"/>
        <v>100</v>
      </c>
      <c r="K758" s="44"/>
      <c r="L758" s="44"/>
      <c r="M758" s="44"/>
      <c r="N758" s="44"/>
    </row>
    <row r="759" spans="1:14" ht="93.75" x14ac:dyDescent="0.25">
      <c r="A759" s="215" t="s">
        <v>374</v>
      </c>
      <c r="B759" s="213" t="s">
        <v>259</v>
      </c>
      <c r="C759" s="213" t="s">
        <v>17</v>
      </c>
      <c r="D759" s="213" t="s">
        <v>131</v>
      </c>
      <c r="E759" s="213">
        <v>903</v>
      </c>
      <c r="F759" s="213">
        <v>15880</v>
      </c>
      <c r="G759" s="213">
        <v>100</v>
      </c>
      <c r="H759" s="67">
        <v>237320.51</v>
      </c>
      <c r="I759" s="67">
        <v>237320.51</v>
      </c>
      <c r="J759" s="106">
        <f t="shared" si="28"/>
        <v>100</v>
      </c>
      <c r="K759" s="44"/>
      <c r="L759" s="44"/>
      <c r="M759" s="44"/>
      <c r="N759" s="44"/>
    </row>
    <row r="760" spans="1:14" ht="37.5" x14ac:dyDescent="0.25">
      <c r="A760" s="215" t="s">
        <v>375</v>
      </c>
      <c r="B760" s="213" t="s">
        <v>259</v>
      </c>
      <c r="C760" s="213" t="s">
        <v>17</v>
      </c>
      <c r="D760" s="213" t="s">
        <v>131</v>
      </c>
      <c r="E760" s="213">
        <v>903</v>
      </c>
      <c r="F760" s="213">
        <v>15880</v>
      </c>
      <c r="G760" s="213">
        <v>110</v>
      </c>
      <c r="H760" s="67">
        <v>237320.51</v>
      </c>
      <c r="I760" s="67">
        <v>237320.51</v>
      </c>
      <c r="J760" s="106">
        <f t="shared" si="28"/>
        <v>100</v>
      </c>
      <c r="K760" s="44"/>
      <c r="L760" s="44"/>
      <c r="M760" s="44"/>
      <c r="N760" s="44"/>
    </row>
    <row r="761" spans="1:14" ht="18.75" x14ac:dyDescent="0.25">
      <c r="A761" s="292" t="s">
        <v>288</v>
      </c>
      <c r="B761" s="292"/>
      <c r="C761" s="292"/>
      <c r="D761" s="292"/>
      <c r="E761" s="292"/>
      <c r="F761" s="292"/>
      <c r="G761" s="293"/>
      <c r="H761" s="92">
        <f>H12+H142+H177+H336+H467+H483+H489+H498+H528+H542+H553+H589+H629+H651+H657+H663</f>
        <v>2053573019.8600004</v>
      </c>
      <c r="I761" s="93">
        <f>I12+I142+I177+I336+I467+I483+I489+I498+I528+I542+I553+I589+I629+I651+I657+I663</f>
        <v>1991268114.6399996</v>
      </c>
      <c r="J761" s="259">
        <f t="shared" si="28"/>
        <v>96.966024357670605</v>
      </c>
      <c r="K761" s="44"/>
      <c r="L761" s="57"/>
      <c r="M761" s="57"/>
      <c r="N761" s="44"/>
    </row>
    <row r="762" spans="1:14" ht="18.75" x14ac:dyDescent="0.3">
      <c r="A762" s="20"/>
      <c r="B762" s="20"/>
      <c r="C762" s="20"/>
      <c r="D762" s="20"/>
      <c r="E762" s="20"/>
      <c r="F762" s="20"/>
      <c r="G762" s="20"/>
      <c r="H762" s="94"/>
      <c r="I762" s="94"/>
      <c r="J762" s="94"/>
      <c r="K762" s="44"/>
      <c r="L762" s="57"/>
      <c r="M762" s="57"/>
    </row>
    <row r="763" spans="1:14" ht="18.75" x14ac:dyDescent="0.3">
      <c r="A763" s="17" t="s">
        <v>362</v>
      </c>
      <c r="B763" s="17"/>
      <c r="C763" s="17"/>
      <c r="D763" s="17"/>
      <c r="E763" s="17"/>
      <c r="F763" s="17" t="s">
        <v>940</v>
      </c>
      <c r="G763" s="1"/>
      <c r="H763" s="20"/>
      <c r="I763" s="43"/>
      <c r="J763" s="20"/>
    </row>
    <row r="764" spans="1:14" ht="18.75" x14ac:dyDescent="0.3">
      <c r="A764" s="17" t="s">
        <v>363</v>
      </c>
      <c r="B764" s="1"/>
      <c r="C764" s="1"/>
      <c r="D764" s="1"/>
      <c r="E764" s="1"/>
      <c r="F764" s="1"/>
      <c r="G764" s="1"/>
      <c r="H764" s="108"/>
      <c r="I764" s="108"/>
      <c r="J764" s="20"/>
    </row>
    <row r="765" spans="1:14" ht="18.75" x14ac:dyDescent="0.3">
      <c r="A765" s="17"/>
      <c r="B765" s="17"/>
      <c r="C765" s="17"/>
      <c r="D765" s="17"/>
      <c r="E765" s="17"/>
      <c r="F765" s="17"/>
      <c r="G765" s="20"/>
      <c r="H765" s="20"/>
      <c r="I765" s="43"/>
      <c r="J765" s="20"/>
    </row>
    <row r="766" spans="1:14" ht="18.75" x14ac:dyDescent="0.3">
      <c r="A766" s="17"/>
      <c r="B766" s="1"/>
      <c r="C766" s="1"/>
      <c r="D766" s="1"/>
      <c r="E766" s="1"/>
      <c r="F766" s="1"/>
      <c r="G766" s="1"/>
      <c r="H766" s="20"/>
      <c r="I766" s="20"/>
      <c r="J766" s="20"/>
    </row>
    <row r="767" spans="1:14" ht="15.75" x14ac:dyDescent="0.25">
      <c r="A767" s="95"/>
      <c r="B767" s="95"/>
      <c r="C767" s="95"/>
      <c r="D767" s="95"/>
      <c r="E767" s="95"/>
      <c r="F767" s="95"/>
      <c r="G767" s="95"/>
    </row>
  </sheetData>
  <autoFilter ref="A9:J709"/>
  <mergeCells count="13">
    <mergeCell ref="A761:G761"/>
    <mergeCell ref="A9:A10"/>
    <mergeCell ref="B9:B10"/>
    <mergeCell ref="C9:C10"/>
    <mergeCell ref="D9:D10"/>
    <mergeCell ref="E9:E10"/>
    <mergeCell ref="F9:F10"/>
    <mergeCell ref="A6:J6"/>
    <mergeCell ref="A8:J8"/>
    <mergeCell ref="G9:G10"/>
    <mergeCell ref="H9:H10"/>
    <mergeCell ref="I9:I10"/>
    <mergeCell ref="J9:J10"/>
  </mergeCells>
  <pageMargins left="0.7" right="0.7" top="0.75" bottom="0.75" header="0.3" footer="0.3"/>
  <pageSetup paperSize="9" scale="46" fitToHeight="0" orientation="portrait" r:id="rId1"/>
  <rowBreaks count="1" manualBreakCount="1">
    <brk id="58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16" zoomScaleNormal="102" zoomScaleSheetLayoutView="100" workbookViewId="0">
      <selection activeCell="E28" sqref="E28"/>
    </sheetView>
  </sheetViews>
  <sheetFormatPr defaultRowHeight="15.75" x14ac:dyDescent="0.2"/>
  <cols>
    <col min="1" max="1" width="35" style="14" customWidth="1"/>
    <col min="2" max="2" width="68.42578125" style="14" customWidth="1"/>
    <col min="3" max="3" width="23.140625" style="14" customWidth="1"/>
    <col min="4" max="4" width="20.28515625" style="14" customWidth="1"/>
    <col min="5" max="5" width="16.140625" style="13" customWidth="1"/>
    <col min="6" max="6" width="9.140625" style="13"/>
    <col min="7" max="7" width="18.140625" style="13" bestFit="1" customWidth="1"/>
    <col min="8" max="255" width="9.140625" style="13"/>
    <col min="256" max="256" width="28.5703125" style="13" customWidth="1"/>
    <col min="257" max="257" width="62.5703125" style="13" bestFit="1" customWidth="1"/>
    <col min="258" max="258" width="16" style="13" bestFit="1" customWidth="1"/>
    <col min="259" max="259" width="15.140625" style="13" bestFit="1" customWidth="1"/>
    <col min="260" max="260" width="17.7109375" style="13" customWidth="1"/>
    <col min="261" max="261" width="16.140625" style="13" customWidth="1"/>
    <col min="262" max="262" width="9.140625" style="13"/>
    <col min="263" max="263" width="18.140625" style="13" bestFit="1" customWidth="1"/>
    <col min="264" max="511" width="9.140625" style="13"/>
    <col min="512" max="512" width="28.5703125" style="13" customWidth="1"/>
    <col min="513" max="513" width="62.5703125" style="13" bestFit="1" customWidth="1"/>
    <col min="514" max="514" width="16" style="13" bestFit="1" customWidth="1"/>
    <col min="515" max="515" width="15.140625" style="13" bestFit="1" customWidth="1"/>
    <col min="516" max="516" width="17.7109375" style="13" customWidth="1"/>
    <col min="517" max="517" width="16.140625" style="13" customWidth="1"/>
    <col min="518" max="518" width="9.140625" style="13"/>
    <col min="519" max="519" width="18.140625" style="13" bestFit="1" customWidth="1"/>
    <col min="520" max="767" width="9.140625" style="13"/>
    <col min="768" max="768" width="28.5703125" style="13" customWidth="1"/>
    <col min="769" max="769" width="62.5703125" style="13" bestFit="1" customWidth="1"/>
    <col min="770" max="770" width="16" style="13" bestFit="1" customWidth="1"/>
    <col min="771" max="771" width="15.140625" style="13" bestFit="1" customWidth="1"/>
    <col min="772" max="772" width="17.7109375" style="13" customWidth="1"/>
    <col min="773" max="773" width="16.140625" style="13" customWidth="1"/>
    <col min="774" max="774" width="9.140625" style="13"/>
    <col min="775" max="775" width="18.140625" style="13" bestFit="1" customWidth="1"/>
    <col min="776" max="1023" width="9.140625" style="13"/>
    <col min="1024" max="1024" width="28.5703125" style="13" customWidth="1"/>
    <col min="1025" max="1025" width="62.5703125" style="13" bestFit="1" customWidth="1"/>
    <col min="1026" max="1026" width="16" style="13" bestFit="1" customWidth="1"/>
    <col min="1027" max="1027" width="15.140625" style="13" bestFit="1" customWidth="1"/>
    <col min="1028" max="1028" width="17.7109375" style="13" customWidth="1"/>
    <col min="1029" max="1029" width="16.140625" style="13" customWidth="1"/>
    <col min="1030" max="1030" width="9.140625" style="13"/>
    <col min="1031" max="1031" width="18.140625" style="13" bestFit="1" customWidth="1"/>
    <col min="1032" max="1279" width="9.140625" style="13"/>
    <col min="1280" max="1280" width="28.5703125" style="13" customWidth="1"/>
    <col min="1281" max="1281" width="62.5703125" style="13" bestFit="1" customWidth="1"/>
    <col min="1282" max="1282" width="16" style="13" bestFit="1" customWidth="1"/>
    <col min="1283" max="1283" width="15.140625" style="13" bestFit="1" customWidth="1"/>
    <col min="1284" max="1284" width="17.7109375" style="13" customWidth="1"/>
    <col min="1285" max="1285" width="16.140625" style="13" customWidth="1"/>
    <col min="1286" max="1286" width="9.140625" style="13"/>
    <col min="1287" max="1287" width="18.140625" style="13" bestFit="1" customWidth="1"/>
    <col min="1288" max="1535" width="9.140625" style="13"/>
    <col min="1536" max="1536" width="28.5703125" style="13" customWidth="1"/>
    <col min="1537" max="1537" width="62.5703125" style="13" bestFit="1" customWidth="1"/>
    <col min="1538" max="1538" width="16" style="13" bestFit="1" customWidth="1"/>
    <col min="1539" max="1539" width="15.140625" style="13" bestFit="1" customWidth="1"/>
    <col min="1540" max="1540" width="17.7109375" style="13" customWidth="1"/>
    <col min="1541" max="1541" width="16.140625" style="13" customWidth="1"/>
    <col min="1542" max="1542" width="9.140625" style="13"/>
    <col min="1543" max="1543" width="18.140625" style="13" bestFit="1" customWidth="1"/>
    <col min="1544" max="1791" width="9.140625" style="13"/>
    <col min="1792" max="1792" width="28.5703125" style="13" customWidth="1"/>
    <col min="1793" max="1793" width="62.5703125" style="13" bestFit="1" customWidth="1"/>
    <col min="1794" max="1794" width="16" style="13" bestFit="1" customWidth="1"/>
    <col min="1795" max="1795" width="15.140625" style="13" bestFit="1" customWidth="1"/>
    <col min="1796" max="1796" width="17.7109375" style="13" customWidth="1"/>
    <col min="1797" max="1797" width="16.140625" style="13" customWidth="1"/>
    <col min="1798" max="1798" width="9.140625" style="13"/>
    <col min="1799" max="1799" width="18.140625" style="13" bestFit="1" customWidth="1"/>
    <col min="1800" max="2047" width="9.140625" style="13"/>
    <col min="2048" max="2048" width="28.5703125" style="13" customWidth="1"/>
    <col min="2049" max="2049" width="62.5703125" style="13" bestFit="1" customWidth="1"/>
    <col min="2050" max="2050" width="16" style="13" bestFit="1" customWidth="1"/>
    <col min="2051" max="2051" width="15.140625" style="13" bestFit="1" customWidth="1"/>
    <col min="2052" max="2052" width="17.7109375" style="13" customWidth="1"/>
    <col min="2053" max="2053" width="16.140625" style="13" customWidth="1"/>
    <col min="2054" max="2054" width="9.140625" style="13"/>
    <col min="2055" max="2055" width="18.140625" style="13" bestFit="1" customWidth="1"/>
    <col min="2056" max="2303" width="9.140625" style="13"/>
    <col min="2304" max="2304" width="28.5703125" style="13" customWidth="1"/>
    <col min="2305" max="2305" width="62.5703125" style="13" bestFit="1" customWidth="1"/>
    <col min="2306" max="2306" width="16" style="13" bestFit="1" customWidth="1"/>
    <col min="2307" max="2307" width="15.140625" style="13" bestFit="1" customWidth="1"/>
    <col min="2308" max="2308" width="17.7109375" style="13" customWidth="1"/>
    <col min="2309" max="2309" width="16.140625" style="13" customWidth="1"/>
    <col min="2310" max="2310" width="9.140625" style="13"/>
    <col min="2311" max="2311" width="18.140625" style="13" bestFit="1" customWidth="1"/>
    <col min="2312" max="2559" width="9.140625" style="13"/>
    <col min="2560" max="2560" width="28.5703125" style="13" customWidth="1"/>
    <col min="2561" max="2561" width="62.5703125" style="13" bestFit="1" customWidth="1"/>
    <col min="2562" max="2562" width="16" style="13" bestFit="1" customWidth="1"/>
    <col min="2563" max="2563" width="15.140625" style="13" bestFit="1" customWidth="1"/>
    <col min="2564" max="2564" width="17.7109375" style="13" customWidth="1"/>
    <col min="2565" max="2565" width="16.140625" style="13" customWidth="1"/>
    <col min="2566" max="2566" width="9.140625" style="13"/>
    <col min="2567" max="2567" width="18.140625" style="13" bestFit="1" customWidth="1"/>
    <col min="2568" max="2815" width="9.140625" style="13"/>
    <col min="2816" max="2816" width="28.5703125" style="13" customWidth="1"/>
    <col min="2817" max="2817" width="62.5703125" style="13" bestFit="1" customWidth="1"/>
    <col min="2818" max="2818" width="16" style="13" bestFit="1" customWidth="1"/>
    <col min="2819" max="2819" width="15.140625" style="13" bestFit="1" customWidth="1"/>
    <col min="2820" max="2820" width="17.7109375" style="13" customWidth="1"/>
    <col min="2821" max="2821" width="16.140625" style="13" customWidth="1"/>
    <col min="2822" max="2822" width="9.140625" style="13"/>
    <col min="2823" max="2823" width="18.140625" style="13" bestFit="1" customWidth="1"/>
    <col min="2824" max="3071" width="9.140625" style="13"/>
    <col min="3072" max="3072" width="28.5703125" style="13" customWidth="1"/>
    <col min="3073" max="3073" width="62.5703125" style="13" bestFit="1" customWidth="1"/>
    <col min="3074" max="3074" width="16" style="13" bestFit="1" customWidth="1"/>
    <col min="3075" max="3075" width="15.140625" style="13" bestFit="1" customWidth="1"/>
    <col min="3076" max="3076" width="17.7109375" style="13" customWidth="1"/>
    <col min="3077" max="3077" width="16.140625" style="13" customWidth="1"/>
    <col min="3078" max="3078" width="9.140625" style="13"/>
    <col min="3079" max="3079" width="18.140625" style="13" bestFit="1" customWidth="1"/>
    <col min="3080" max="3327" width="9.140625" style="13"/>
    <col min="3328" max="3328" width="28.5703125" style="13" customWidth="1"/>
    <col min="3329" max="3329" width="62.5703125" style="13" bestFit="1" customWidth="1"/>
    <col min="3330" max="3330" width="16" style="13" bestFit="1" customWidth="1"/>
    <col min="3331" max="3331" width="15.140625" style="13" bestFit="1" customWidth="1"/>
    <col min="3332" max="3332" width="17.7109375" style="13" customWidth="1"/>
    <col min="3333" max="3333" width="16.140625" style="13" customWidth="1"/>
    <col min="3334" max="3334" width="9.140625" style="13"/>
    <col min="3335" max="3335" width="18.140625" style="13" bestFit="1" customWidth="1"/>
    <col min="3336" max="3583" width="9.140625" style="13"/>
    <col min="3584" max="3584" width="28.5703125" style="13" customWidth="1"/>
    <col min="3585" max="3585" width="62.5703125" style="13" bestFit="1" customWidth="1"/>
    <col min="3586" max="3586" width="16" style="13" bestFit="1" customWidth="1"/>
    <col min="3587" max="3587" width="15.140625" style="13" bestFit="1" customWidth="1"/>
    <col min="3588" max="3588" width="17.7109375" style="13" customWidth="1"/>
    <col min="3589" max="3589" width="16.140625" style="13" customWidth="1"/>
    <col min="3590" max="3590" width="9.140625" style="13"/>
    <col min="3591" max="3591" width="18.140625" style="13" bestFit="1" customWidth="1"/>
    <col min="3592" max="3839" width="9.140625" style="13"/>
    <col min="3840" max="3840" width="28.5703125" style="13" customWidth="1"/>
    <col min="3841" max="3841" width="62.5703125" style="13" bestFit="1" customWidth="1"/>
    <col min="3842" max="3842" width="16" style="13" bestFit="1" customWidth="1"/>
    <col min="3843" max="3843" width="15.140625" style="13" bestFit="1" customWidth="1"/>
    <col min="3844" max="3844" width="17.7109375" style="13" customWidth="1"/>
    <col min="3845" max="3845" width="16.140625" style="13" customWidth="1"/>
    <col min="3846" max="3846" width="9.140625" style="13"/>
    <col min="3847" max="3847" width="18.140625" style="13" bestFit="1" customWidth="1"/>
    <col min="3848" max="4095" width="9.140625" style="13"/>
    <col min="4096" max="4096" width="28.5703125" style="13" customWidth="1"/>
    <col min="4097" max="4097" width="62.5703125" style="13" bestFit="1" customWidth="1"/>
    <col min="4098" max="4098" width="16" style="13" bestFit="1" customWidth="1"/>
    <col min="4099" max="4099" width="15.140625" style="13" bestFit="1" customWidth="1"/>
    <col min="4100" max="4100" width="17.7109375" style="13" customWidth="1"/>
    <col min="4101" max="4101" width="16.140625" style="13" customWidth="1"/>
    <col min="4102" max="4102" width="9.140625" style="13"/>
    <col min="4103" max="4103" width="18.140625" style="13" bestFit="1" customWidth="1"/>
    <col min="4104" max="4351" width="9.140625" style="13"/>
    <col min="4352" max="4352" width="28.5703125" style="13" customWidth="1"/>
    <col min="4353" max="4353" width="62.5703125" style="13" bestFit="1" customWidth="1"/>
    <col min="4354" max="4354" width="16" style="13" bestFit="1" customWidth="1"/>
    <col min="4355" max="4355" width="15.140625" style="13" bestFit="1" customWidth="1"/>
    <col min="4356" max="4356" width="17.7109375" style="13" customWidth="1"/>
    <col min="4357" max="4357" width="16.140625" style="13" customWidth="1"/>
    <col min="4358" max="4358" width="9.140625" style="13"/>
    <col min="4359" max="4359" width="18.140625" style="13" bestFit="1" customWidth="1"/>
    <col min="4360" max="4607" width="9.140625" style="13"/>
    <col min="4608" max="4608" width="28.5703125" style="13" customWidth="1"/>
    <col min="4609" max="4609" width="62.5703125" style="13" bestFit="1" customWidth="1"/>
    <col min="4610" max="4610" width="16" style="13" bestFit="1" customWidth="1"/>
    <col min="4611" max="4611" width="15.140625" style="13" bestFit="1" customWidth="1"/>
    <col min="4612" max="4612" width="17.7109375" style="13" customWidth="1"/>
    <col min="4613" max="4613" width="16.140625" style="13" customWidth="1"/>
    <col min="4614" max="4614" width="9.140625" style="13"/>
    <col min="4615" max="4615" width="18.140625" style="13" bestFit="1" customWidth="1"/>
    <col min="4616" max="4863" width="9.140625" style="13"/>
    <col min="4864" max="4864" width="28.5703125" style="13" customWidth="1"/>
    <col min="4865" max="4865" width="62.5703125" style="13" bestFit="1" customWidth="1"/>
    <col min="4866" max="4866" width="16" style="13" bestFit="1" customWidth="1"/>
    <col min="4867" max="4867" width="15.140625" style="13" bestFit="1" customWidth="1"/>
    <col min="4868" max="4868" width="17.7109375" style="13" customWidth="1"/>
    <col min="4869" max="4869" width="16.140625" style="13" customWidth="1"/>
    <col min="4870" max="4870" width="9.140625" style="13"/>
    <col min="4871" max="4871" width="18.140625" style="13" bestFit="1" customWidth="1"/>
    <col min="4872" max="5119" width="9.140625" style="13"/>
    <col min="5120" max="5120" width="28.5703125" style="13" customWidth="1"/>
    <col min="5121" max="5121" width="62.5703125" style="13" bestFit="1" customWidth="1"/>
    <col min="5122" max="5122" width="16" style="13" bestFit="1" customWidth="1"/>
    <col min="5123" max="5123" width="15.140625" style="13" bestFit="1" customWidth="1"/>
    <col min="5124" max="5124" width="17.7109375" style="13" customWidth="1"/>
    <col min="5125" max="5125" width="16.140625" style="13" customWidth="1"/>
    <col min="5126" max="5126" width="9.140625" style="13"/>
    <col min="5127" max="5127" width="18.140625" style="13" bestFit="1" customWidth="1"/>
    <col min="5128" max="5375" width="9.140625" style="13"/>
    <col min="5376" max="5376" width="28.5703125" style="13" customWidth="1"/>
    <col min="5377" max="5377" width="62.5703125" style="13" bestFit="1" customWidth="1"/>
    <col min="5378" max="5378" width="16" style="13" bestFit="1" customWidth="1"/>
    <col min="5379" max="5379" width="15.140625" style="13" bestFit="1" customWidth="1"/>
    <col min="5380" max="5380" width="17.7109375" style="13" customWidth="1"/>
    <col min="5381" max="5381" width="16.140625" style="13" customWidth="1"/>
    <col min="5382" max="5382" width="9.140625" style="13"/>
    <col min="5383" max="5383" width="18.140625" style="13" bestFit="1" customWidth="1"/>
    <col min="5384" max="5631" width="9.140625" style="13"/>
    <col min="5632" max="5632" width="28.5703125" style="13" customWidth="1"/>
    <col min="5633" max="5633" width="62.5703125" style="13" bestFit="1" customWidth="1"/>
    <col min="5634" max="5634" width="16" style="13" bestFit="1" customWidth="1"/>
    <col min="5635" max="5635" width="15.140625" style="13" bestFit="1" customWidth="1"/>
    <col min="5636" max="5636" width="17.7109375" style="13" customWidth="1"/>
    <col min="5637" max="5637" width="16.140625" style="13" customWidth="1"/>
    <col min="5638" max="5638" width="9.140625" style="13"/>
    <col min="5639" max="5639" width="18.140625" style="13" bestFit="1" customWidth="1"/>
    <col min="5640" max="5887" width="9.140625" style="13"/>
    <col min="5888" max="5888" width="28.5703125" style="13" customWidth="1"/>
    <col min="5889" max="5889" width="62.5703125" style="13" bestFit="1" customWidth="1"/>
    <col min="5890" max="5890" width="16" style="13" bestFit="1" customWidth="1"/>
    <col min="5891" max="5891" width="15.140625" style="13" bestFit="1" customWidth="1"/>
    <col min="5892" max="5892" width="17.7109375" style="13" customWidth="1"/>
    <col min="5893" max="5893" width="16.140625" style="13" customWidth="1"/>
    <col min="5894" max="5894" width="9.140625" style="13"/>
    <col min="5895" max="5895" width="18.140625" style="13" bestFit="1" customWidth="1"/>
    <col min="5896" max="6143" width="9.140625" style="13"/>
    <col min="6144" max="6144" width="28.5703125" style="13" customWidth="1"/>
    <col min="6145" max="6145" width="62.5703125" style="13" bestFit="1" customWidth="1"/>
    <col min="6146" max="6146" width="16" style="13" bestFit="1" customWidth="1"/>
    <col min="6147" max="6147" width="15.140625" style="13" bestFit="1" customWidth="1"/>
    <col min="6148" max="6148" width="17.7109375" style="13" customWidth="1"/>
    <col min="6149" max="6149" width="16.140625" style="13" customWidth="1"/>
    <col min="6150" max="6150" width="9.140625" style="13"/>
    <col min="6151" max="6151" width="18.140625" style="13" bestFit="1" customWidth="1"/>
    <col min="6152" max="6399" width="9.140625" style="13"/>
    <col min="6400" max="6400" width="28.5703125" style="13" customWidth="1"/>
    <col min="6401" max="6401" width="62.5703125" style="13" bestFit="1" customWidth="1"/>
    <col min="6402" max="6402" width="16" style="13" bestFit="1" customWidth="1"/>
    <col min="6403" max="6403" width="15.140625" style="13" bestFit="1" customWidth="1"/>
    <col min="6404" max="6404" width="17.7109375" style="13" customWidth="1"/>
    <col min="6405" max="6405" width="16.140625" style="13" customWidth="1"/>
    <col min="6406" max="6406" width="9.140625" style="13"/>
    <col min="6407" max="6407" width="18.140625" style="13" bestFit="1" customWidth="1"/>
    <col min="6408" max="6655" width="9.140625" style="13"/>
    <col min="6656" max="6656" width="28.5703125" style="13" customWidth="1"/>
    <col min="6657" max="6657" width="62.5703125" style="13" bestFit="1" customWidth="1"/>
    <col min="6658" max="6658" width="16" style="13" bestFit="1" customWidth="1"/>
    <col min="6659" max="6659" width="15.140625" style="13" bestFit="1" customWidth="1"/>
    <col min="6660" max="6660" width="17.7109375" style="13" customWidth="1"/>
    <col min="6661" max="6661" width="16.140625" style="13" customWidth="1"/>
    <col min="6662" max="6662" width="9.140625" style="13"/>
    <col min="6663" max="6663" width="18.140625" style="13" bestFit="1" customWidth="1"/>
    <col min="6664" max="6911" width="9.140625" style="13"/>
    <col min="6912" max="6912" width="28.5703125" style="13" customWidth="1"/>
    <col min="6913" max="6913" width="62.5703125" style="13" bestFit="1" customWidth="1"/>
    <col min="6914" max="6914" width="16" style="13" bestFit="1" customWidth="1"/>
    <col min="6915" max="6915" width="15.140625" style="13" bestFit="1" customWidth="1"/>
    <col min="6916" max="6916" width="17.7109375" style="13" customWidth="1"/>
    <col min="6917" max="6917" width="16.140625" style="13" customWidth="1"/>
    <col min="6918" max="6918" width="9.140625" style="13"/>
    <col min="6919" max="6919" width="18.140625" style="13" bestFit="1" customWidth="1"/>
    <col min="6920" max="7167" width="9.140625" style="13"/>
    <col min="7168" max="7168" width="28.5703125" style="13" customWidth="1"/>
    <col min="7169" max="7169" width="62.5703125" style="13" bestFit="1" customWidth="1"/>
    <col min="7170" max="7170" width="16" style="13" bestFit="1" customWidth="1"/>
    <col min="7171" max="7171" width="15.140625" style="13" bestFit="1" customWidth="1"/>
    <col min="7172" max="7172" width="17.7109375" style="13" customWidth="1"/>
    <col min="7173" max="7173" width="16.140625" style="13" customWidth="1"/>
    <col min="7174" max="7174" width="9.140625" style="13"/>
    <col min="7175" max="7175" width="18.140625" style="13" bestFit="1" customWidth="1"/>
    <col min="7176" max="7423" width="9.140625" style="13"/>
    <col min="7424" max="7424" width="28.5703125" style="13" customWidth="1"/>
    <col min="7425" max="7425" width="62.5703125" style="13" bestFit="1" customWidth="1"/>
    <col min="7426" max="7426" width="16" style="13" bestFit="1" customWidth="1"/>
    <col min="7427" max="7427" width="15.140625" style="13" bestFit="1" customWidth="1"/>
    <col min="7428" max="7428" width="17.7109375" style="13" customWidth="1"/>
    <col min="7429" max="7429" width="16.140625" style="13" customWidth="1"/>
    <col min="7430" max="7430" width="9.140625" style="13"/>
    <col min="7431" max="7431" width="18.140625" style="13" bestFit="1" customWidth="1"/>
    <col min="7432" max="7679" width="9.140625" style="13"/>
    <col min="7680" max="7680" width="28.5703125" style="13" customWidth="1"/>
    <col min="7681" max="7681" width="62.5703125" style="13" bestFit="1" customWidth="1"/>
    <col min="7682" max="7682" width="16" style="13" bestFit="1" customWidth="1"/>
    <col min="7683" max="7683" width="15.140625" style="13" bestFit="1" customWidth="1"/>
    <col min="7684" max="7684" width="17.7109375" style="13" customWidth="1"/>
    <col min="7685" max="7685" width="16.140625" style="13" customWidth="1"/>
    <col min="7686" max="7686" width="9.140625" style="13"/>
    <col min="7687" max="7687" width="18.140625" style="13" bestFit="1" customWidth="1"/>
    <col min="7688" max="7935" width="9.140625" style="13"/>
    <col min="7936" max="7936" width="28.5703125" style="13" customWidth="1"/>
    <col min="7937" max="7937" width="62.5703125" style="13" bestFit="1" customWidth="1"/>
    <col min="7938" max="7938" width="16" style="13" bestFit="1" customWidth="1"/>
    <col min="7939" max="7939" width="15.140625" style="13" bestFit="1" customWidth="1"/>
    <col min="7940" max="7940" width="17.7109375" style="13" customWidth="1"/>
    <col min="7941" max="7941" width="16.140625" style="13" customWidth="1"/>
    <col min="7942" max="7942" width="9.140625" style="13"/>
    <col min="7943" max="7943" width="18.140625" style="13" bestFit="1" customWidth="1"/>
    <col min="7944" max="8191" width="9.140625" style="13"/>
    <col min="8192" max="8192" width="28.5703125" style="13" customWidth="1"/>
    <col min="8193" max="8193" width="62.5703125" style="13" bestFit="1" customWidth="1"/>
    <col min="8194" max="8194" width="16" style="13" bestFit="1" customWidth="1"/>
    <col min="8195" max="8195" width="15.140625" style="13" bestFit="1" customWidth="1"/>
    <col min="8196" max="8196" width="17.7109375" style="13" customWidth="1"/>
    <col min="8197" max="8197" width="16.140625" style="13" customWidth="1"/>
    <col min="8198" max="8198" width="9.140625" style="13"/>
    <col min="8199" max="8199" width="18.140625" style="13" bestFit="1" customWidth="1"/>
    <col min="8200" max="8447" width="9.140625" style="13"/>
    <col min="8448" max="8448" width="28.5703125" style="13" customWidth="1"/>
    <col min="8449" max="8449" width="62.5703125" style="13" bestFit="1" customWidth="1"/>
    <col min="8450" max="8450" width="16" style="13" bestFit="1" customWidth="1"/>
    <col min="8451" max="8451" width="15.140625" style="13" bestFit="1" customWidth="1"/>
    <col min="8452" max="8452" width="17.7109375" style="13" customWidth="1"/>
    <col min="8453" max="8453" width="16.140625" style="13" customWidth="1"/>
    <col min="8454" max="8454" width="9.140625" style="13"/>
    <col min="8455" max="8455" width="18.140625" style="13" bestFit="1" customWidth="1"/>
    <col min="8456" max="8703" width="9.140625" style="13"/>
    <col min="8704" max="8704" width="28.5703125" style="13" customWidth="1"/>
    <col min="8705" max="8705" width="62.5703125" style="13" bestFit="1" customWidth="1"/>
    <col min="8706" max="8706" width="16" style="13" bestFit="1" customWidth="1"/>
    <col min="8707" max="8707" width="15.140625" style="13" bestFit="1" customWidth="1"/>
    <col min="8708" max="8708" width="17.7109375" style="13" customWidth="1"/>
    <col min="8709" max="8709" width="16.140625" style="13" customWidth="1"/>
    <col min="8710" max="8710" width="9.140625" style="13"/>
    <col min="8711" max="8711" width="18.140625" style="13" bestFit="1" customWidth="1"/>
    <col min="8712" max="8959" width="9.140625" style="13"/>
    <col min="8960" max="8960" width="28.5703125" style="13" customWidth="1"/>
    <col min="8961" max="8961" width="62.5703125" style="13" bestFit="1" customWidth="1"/>
    <col min="8962" max="8962" width="16" style="13" bestFit="1" customWidth="1"/>
    <col min="8963" max="8963" width="15.140625" style="13" bestFit="1" customWidth="1"/>
    <col min="8964" max="8964" width="17.7109375" style="13" customWidth="1"/>
    <col min="8965" max="8965" width="16.140625" style="13" customWidth="1"/>
    <col min="8966" max="8966" width="9.140625" style="13"/>
    <col min="8967" max="8967" width="18.140625" style="13" bestFit="1" customWidth="1"/>
    <col min="8968" max="9215" width="9.140625" style="13"/>
    <col min="9216" max="9216" width="28.5703125" style="13" customWidth="1"/>
    <col min="9217" max="9217" width="62.5703125" style="13" bestFit="1" customWidth="1"/>
    <col min="9218" max="9218" width="16" style="13" bestFit="1" customWidth="1"/>
    <col min="9219" max="9219" width="15.140625" style="13" bestFit="1" customWidth="1"/>
    <col min="9220" max="9220" width="17.7109375" style="13" customWidth="1"/>
    <col min="9221" max="9221" width="16.140625" style="13" customWidth="1"/>
    <col min="9222" max="9222" width="9.140625" style="13"/>
    <col min="9223" max="9223" width="18.140625" style="13" bestFit="1" customWidth="1"/>
    <col min="9224" max="9471" width="9.140625" style="13"/>
    <col min="9472" max="9472" width="28.5703125" style="13" customWidth="1"/>
    <col min="9473" max="9473" width="62.5703125" style="13" bestFit="1" customWidth="1"/>
    <col min="9474" max="9474" width="16" style="13" bestFit="1" customWidth="1"/>
    <col min="9475" max="9475" width="15.140625" style="13" bestFit="1" customWidth="1"/>
    <col min="9476" max="9476" width="17.7109375" style="13" customWidth="1"/>
    <col min="9477" max="9477" width="16.140625" style="13" customWidth="1"/>
    <col min="9478" max="9478" width="9.140625" style="13"/>
    <col min="9479" max="9479" width="18.140625" style="13" bestFit="1" customWidth="1"/>
    <col min="9480" max="9727" width="9.140625" style="13"/>
    <col min="9728" max="9728" width="28.5703125" style="13" customWidth="1"/>
    <col min="9729" max="9729" width="62.5703125" style="13" bestFit="1" customWidth="1"/>
    <col min="9730" max="9730" width="16" style="13" bestFit="1" customWidth="1"/>
    <col min="9731" max="9731" width="15.140625" style="13" bestFit="1" customWidth="1"/>
    <col min="9732" max="9732" width="17.7109375" style="13" customWidth="1"/>
    <col min="9733" max="9733" width="16.140625" style="13" customWidth="1"/>
    <col min="9734" max="9734" width="9.140625" style="13"/>
    <col min="9735" max="9735" width="18.140625" style="13" bestFit="1" customWidth="1"/>
    <col min="9736" max="9983" width="9.140625" style="13"/>
    <col min="9984" max="9984" width="28.5703125" style="13" customWidth="1"/>
    <col min="9985" max="9985" width="62.5703125" style="13" bestFit="1" customWidth="1"/>
    <col min="9986" max="9986" width="16" style="13" bestFit="1" customWidth="1"/>
    <col min="9987" max="9987" width="15.140625" style="13" bestFit="1" customWidth="1"/>
    <col min="9988" max="9988" width="17.7109375" style="13" customWidth="1"/>
    <col min="9989" max="9989" width="16.140625" style="13" customWidth="1"/>
    <col min="9990" max="9990" width="9.140625" style="13"/>
    <col min="9991" max="9991" width="18.140625" style="13" bestFit="1" customWidth="1"/>
    <col min="9992" max="10239" width="9.140625" style="13"/>
    <col min="10240" max="10240" width="28.5703125" style="13" customWidth="1"/>
    <col min="10241" max="10241" width="62.5703125" style="13" bestFit="1" customWidth="1"/>
    <col min="10242" max="10242" width="16" style="13" bestFit="1" customWidth="1"/>
    <col min="10243" max="10243" width="15.140625" style="13" bestFit="1" customWidth="1"/>
    <col min="10244" max="10244" width="17.7109375" style="13" customWidth="1"/>
    <col min="10245" max="10245" width="16.140625" style="13" customWidth="1"/>
    <col min="10246" max="10246" width="9.140625" style="13"/>
    <col min="10247" max="10247" width="18.140625" style="13" bestFit="1" customWidth="1"/>
    <col min="10248" max="10495" width="9.140625" style="13"/>
    <col min="10496" max="10496" width="28.5703125" style="13" customWidth="1"/>
    <col min="10497" max="10497" width="62.5703125" style="13" bestFit="1" customWidth="1"/>
    <col min="10498" max="10498" width="16" style="13" bestFit="1" customWidth="1"/>
    <col min="10499" max="10499" width="15.140625" style="13" bestFit="1" customWidth="1"/>
    <col min="10500" max="10500" width="17.7109375" style="13" customWidth="1"/>
    <col min="10501" max="10501" width="16.140625" style="13" customWidth="1"/>
    <col min="10502" max="10502" width="9.140625" style="13"/>
    <col min="10503" max="10503" width="18.140625" style="13" bestFit="1" customWidth="1"/>
    <col min="10504" max="10751" width="9.140625" style="13"/>
    <col min="10752" max="10752" width="28.5703125" style="13" customWidth="1"/>
    <col min="10753" max="10753" width="62.5703125" style="13" bestFit="1" customWidth="1"/>
    <col min="10754" max="10754" width="16" style="13" bestFit="1" customWidth="1"/>
    <col min="10755" max="10755" width="15.140625" style="13" bestFit="1" customWidth="1"/>
    <col min="10756" max="10756" width="17.7109375" style="13" customWidth="1"/>
    <col min="10757" max="10757" width="16.140625" style="13" customWidth="1"/>
    <col min="10758" max="10758" width="9.140625" style="13"/>
    <col min="10759" max="10759" width="18.140625" style="13" bestFit="1" customWidth="1"/>
    <col min="10760" max="11007" width="9.140625" style="13"/>
    <col min="11008" max="11008" width="28.5703125" style="13" customWidth="1"/>
    <col min="11009" max="11009" width="62.5703125" style="13" bestFit="1" customWidth="1"/>
    <col min="11010" max="11010" width="16" style="13" bestFit="1" customWidth="1"/>
    <col min="11011" max="11011" width="15.140625" style="13" bestFit="1" customWidth="1"/>
    <col min="11012" max="11012" width="17.7109375" style="13" customWidth="1"/>
    <col min="11013" max="11013" width="16.140625" style="13" customWidth="1"/>
    <col min="11014" max="11014" width="9.140625" style="13"/>
    <col min="11015" max="11015" width="18.140625" style="13" bestFit="1" customWidth="1"/>
    <col min="11016" max="11263" width="9.140625" style="13"/>
    <col min="11264" max="11264" width="28.5703125" style="13" customWidth="1"/>
    <col min="11265" max="11265" width="62.5703125" style="13" bestFit="1" customWidth="1"/>
    <col min="11266" max="11266" width="16" style="13" bestFit="1" customWidth="1"/>
    <col min="11267" max="11267" width="15.140625" style="13" bestFit="1" customWidth="1"/>
    <col min="11268" max="11268" width="17.7109375" style="13" customWidth="1"/>
    <col min="11269" max="11269" width="16.140625" style="13" customWidth="1"/>
    <col min="11270" max="11270" width="9.140625" style="13"/>
    <col min="11271" max="11271" width="18.140625" style="13" bestFit="1" customWidth="1"/>
    <col min="11272" max="11519" width="9.140625" style="13"/>
    <col min="11520" max="11520" width="28.5703125" style="13" customWidth="1"/>
    <col min="11521" max="11521" width="62.5703125" style="13" bestFit="1" customWidth="1"/>
    <col min="11522" max="11522" width="16" style="13" bestFit="1" customWidth="1"/>
    <col min="11523" max="11523" width="15.140625" style="13" bestFit="1" customWidth="1"/>
    <col min="11524" max="11524" width="17.7109375" style="13" customWidth="1"/>
    <col min="11525" max="11525" width="16.140625" style="13" customWidth="1"/>
    <col min="11526" max="11526" width="9.140625" style="13"/>
    <col min="11527" max="11527" width="18.140625" style="13" bestFit="1" customWidth="1"/>
    <col min="11528" max="11775" width="9.140625" style="13"/>
    <col min="11776" max="11776" width="28.5703125" style="13" customWidth="1"/>
    <col min="11777" max="11777" width="62.5703125" style="13" bestFit="1" customWidth="1"/>
    <col min="11778" max="11778" width="16" style="13" bestFit="1" customWidth="1"/>
    <col min="11779" max="11779" width="15.140625" style="13" bestFit="1" customWidth="1"/>
    <col min="11780" max="11780" width="17.7109375" style="13" customWidth="1"/>
    <col min="11781" max="11781" width="16.140625" style="13" customWidth="1"/>
    <col min="11782" max="11782" width="9.140625" style="13"/>
    <col min="11783" max="11783" width="18.140625" style="13" bestFit="1" customWidth="1"/>
    <col min="11784" max="12031" width="9.140625" style="13"/>
    <col min="12032" max="12032" width="28.5703125" style="13" customWidth="1"/>
    <col min="12033" max="12033" width="62.5703125" style="13" bestFit="1" customWidth="1"/>
    <col min="12034" max="12034" width="16" style="13" bestFit="1" customWidth="1"/>
    <col min="12035" max="12035" width="15.140625" style="13" bestFit="1" customWidth="1"/>
    <col min="12036" max="12036" width="17.7109375" style="13" customWidth="1"/>
    <col min="12037" max="12037" width="16.140625" style="13" customWidth="1"/>
    <col min="12038" max="12038" width="9.140625" style="13"/>
    <col min="12039" max="12039" width="18.140625" style="13" bestFit="1" customWidth="1"/>
    <col min="12040" max="12287" width="9.140625" style="13"/>
    <col min="12288" max="12288" width="28.5703125" style="13" customWidth="1"/>
    <col min="12289" max="12289" width="62.5703125" style="13" bestFit="1" customWidth="1"/>
    <col min="12290" max="12290" width="16" style="13" bestFit="1" customWidth="1"/>
    <col min="12291" max="12291" width="15.140625" style="13" bestFit="1" customWidth="1"/>
    <col min="12292" max="12292" width="17.7109375" style="13" customWidth="1"/>
    <col min="12293" max="12293" width="16.140625" style="13" customWidth="1"/>
    <col min="12294" max="12294" width="9.140625" style="13"/>
    <col min="12295" max="12295" width="18.140625" style="13" bestFit="1" customWidth="1"/>
    <col min="12296" max="12543" width="9.140625" style="13"/>
    <col min="12544" max="12544" width="28.5703125" style="13" customWidth="1"/>
    <col min="12545" max="12545" width="62.5703125" style="13" bestFit="1" customWidth="1"/>
    <col min="12546" max="12546" width="16" style="13" bestFit="1" customWidth="1"/>
    <col min="12547" max="12547" width="15.140625" style="13" bestFit="1" customWidth="1"/>
    <col min="12548" max="12548" width="17.7109375" style="13" customWidth="1"/>
    <col min="12549" max="12549" width="16.140625" style="13" customWidth="1"/>
    <col min="12550" max="12550" width="9.140625" style="13"/>
    <col min="12551" max="12551" width="18.140625" style="13" bestFit="1" customWidth="1"/>
    <col min="12552" max="12799" width="9.140625" style="13"/>
    <col min="12800" max="12800" width="28.5703125" style="13" customWidth="1"/>
    <col min="12801" max="12801" width="62.5703125" style="13" bestFit="1" customWidth="1"/>
    <col min="12802" max="12802" width="16" style="13" bestFit="1" customWidth="1"/>
    <col min="12803" max="12803" width="15.140625" style="13" bestFit="1" customWidth="1"/>
    <col min="12804" max="12804" width="17.7109375" style="13" customWidth="1"/>
    <col min="12805" max="12805" width="16.140625" style="13" customWidth="1"/>
    <col min="12806" max="12806" width="9.140625" style="13"/>
    <col min="12807" max="12807" width="18.140625" style="13" bestFit="1" customWidth="1"/>
    <col min="12808" max="13055" width="9.140625" style="13"/>
    <col min="13056" max="13056" width="28.5703125" style="13" customWidth="1"/>
    <col min="13057" max="13057" width="62.5703125" style="13" bestFit="1" customWidth="1"/>
    <col min="13058" max="13058" width="16" style="13" bestFit="1" customWidth="1"/>
    <col min="13059" max="13059" width="15.140625" style="13" bestFit="1" customWidth="1"/>
    <col min="13060" max="13060" width="17.7109375" style="13" customWidth="1"/>
    <col min="13061" max="13061" width="16.140625" style="13" customWidth="1"/>
    <col min="13062" max="13062" width="9.140625" style="13"/>
    <col min="13063" max="13063" width="18.140625" style="13" bestFit="1" customWidth="1"/>
    <col min="13064" max="13311" width="9.140625" style="13"/>
    <col min="13312" max="13312" width="28.5703125" style="13" customWidth="1"/>
    <col min="13313" max="13313" width="62.5703125" style="13" bestFit="1" customWidth="1"/>
    <col min="13314" max="13314" width="16" style="13" bestFit="1" customWidth="1"/>
    <col min="13315" max="13315" width="15.140625" style="13" bestFit="1" customWidth="1"/>
    <col min="13316" max="13316" width="17.7109375" style="13" customWidth="1"/>
    <col min="13317" max="13317" width="16.140625" style="13" customWidth="1"/>
    <col min="13318" max="13318" width="9.140625" style="13"/>
    <col min="13319" max="13319" width="18.140625" style="13" bestFit="1" customWidth="1"/>
    <col min="13320" max="13567" width="9.140625" style="13"/>
    <col min="13568" max="13568" width="28.5703125" style="13" customWidth="1"/>
    <col min="13569" max="13569" width="62.5703125" style="13" bestFit="1" customWidth="1"/>
    <col min="13570" max="13570" width="16" style="13" bestFit="1" customWidth="1"/>
    <col min="13571" max="13571" width="15.140625" style="13" bestFit="1" customWidth="1"/>
    <col min="13572" max="13572" width="17.7109375" style="13" customWidth="1"/>
    <col min="13573" max="13573" width="16.140625" style="13" customWidth="1"/>
    <col min="13574" max="13574" width="9.140625" style="13"/>
    <col min="13575" max="13575" width="18.140625" style="13" bestFit="1" customWidth="1"/>
    <col min="13576" max="13823" width="9.140625" style="13"/>
    <col min="13824" max="13824" width="28.5703125" style="13" customWidth="1"/>
    <col min="13825" max="13825" width="62.5703125" style="13" bestFit="1" customWidth="1"/>
    <col min="13826" max="13826" width="16" style="13" bestFit="1" customWidth="1"/>
    <col min="13827" max="13827" width="15.140625" style="13" bestFit="1" customWidth="1"/>
    <col min="13828" max="13828" width="17.7109375" style="13" customWidth="1"/>
    <col min="13829" max="13829" width="16.140625" style="13" customWidth="1"/>
    <col min="13830" max="13830" width="9.140625" style="13"/>
    <col min="13831" max="13831" width="18.140625" style="13" bestFit="1" customWidth="1"/>
    <col min="13832" max="14079" width="9.140625" style="13"/>
    <col min="14080" max="14080" width="28.5703125" style="13" customWidth="1"/>
    <col min="14081" max="14081" width="62.5703125" style="13" bestFit="1" customWidth="1"/>
    <col min="14082" max="14082" width="16" style="13" bestFit="1" customWidth="1"/>
    <col min="14083" max="14083" width="15.140625" style="13" bestFit="1" customWidth="1"/>
    <col min="14084" max="14084" width="17.7109375" style="13" customWidth="1"/>
    <col min="14085" max="14085" width="16.140625" style="13" customWidth="1"/>
    <col min="14086" max="14086" width="9.140625" style="13"/>
    <col min="14087" max="14087" width="18.140625" style="13" bestFit="1" customWidth="1"/>
    <col min="14088" max="14335" width="9.140625" style="13"/>
    <col min="14336" max="14336" width="28.5703125" style="13" customWidth="1"/>
    <col min="14337" max="14337" width="62.5703125" style="13" bestFit="1" customWidth="1"/>
    <col min="14338" max="14338" width="16" style="13" bestFit="1" customWidth="1"/>
    <col min="14339" max="14339" width="15.140625" style="13" bestFit="1" customWidth="1"/>
    <col min="14340" max="14340" width="17.7109375" style="13" customWidth="1"/>
    <col min="14341" max="14341" width="16.140625" style="13" customWidth="1"/>
    <col min="14342" max="14342" width="9.140625" style="13"/>
    <col min="14343" max="14343" width="18.140625" style="13" bestFit="1" customWidth="1"/>
    <col min="14344" max="14591" width="9.140625" style="13"/>
    <col min="14592" max="14592" width="28.5703125" style="13" customWidth="1"/>
    <col min="14593" max="14593" width="62.5703125" style="13" bestFit="1" customWidth="1"/>
    <col min="14594" max="14594" width="16" style="13" bestFit="1" customWidth="1"/>
    <col min="14595" max="14595" width="15.140625" style="13" bestFit="1" customWidth="1"/>
    <col min="14596" max="14596" width="17.7109375" style="13" customWidth="1"/>
    <col min="14597" max="14597" width="16.140625" style="13" customWidth="1"/>
    <col min="14598" max="14598" width="9.140625" style="13"/>
    <col min="14599" max="14599" width="18.140625" style="13" bestFit="1" customWidth="1"/>
    <col min="14600" max="14847" width="9.140625" style="13"/>
    <col min="14848" max="14848" width="28.5703125" style="13" customWidth="1"/>
    <col min="14849" max="14849" width="62.5703125" style="13" bestFit="1" customWidth="1"/>
    <col min="14850" max="14850" width="16" style="13" bestFit="1" customWidth="1"/>
    <col min="14851" max="14851" width="15.140625" style="13" bestFit="1" customWidth="1"/>
    <col min="14852" max="14852" width="17.7109375" style="13" customWidth="1"/>
    <col min="14853" max="14853" width="16.140625" style="13" customWidth="1"/>
    <col min="14854" max="14854" width="9.140625" style="13"/>
    <col min="14855" max="14855" width="18.140625" style="13" bestFit="1" customWidth="1"/>
    <col min="14856" max="15103" width="9.140625" style="13"/>
    <col min="15104" max="15104" width="28.5703125" style="13" customWidth="1"/>
    <col min="15105" max="15105" width="62.5703125" style="13" bestFit="1" customWidth="1"/>
    <col min="15106" max="15106" width="16" style="13" bestFit="1" customWidth="1"/>
    <col min="15107" max="15107" width="15.140625" style="13" bestFit="1" customWidth="1"/>
    <col min="15108" max="15108" width="17.7109375" style="13" customWidth="1"/>
    <col min="15109" max="15109" width="16.140625" style="13" customWidth="1"/>
    <col min="15110" max="15110" width="9.140625" style="13"/>
    <col min="15111" max="15111" width="18.140625" style="13" bestFit="1" customWidth="1"/>
    <col min="15112" max="15359" width="9.140625" style="13"/>
    <col min="15360" max="15360" width="28.5703125" style="13" customWidth="1"/>
    <col min="15361" max="15361" width="62.5703125" style="13" bestFit="1" customWidth="1"/>
    <col min="15362" max="15362" width="16" style="13" bestFit="1" customWidth="1"/>
    <col min="15363" max="15363" width="15.140625" style="13" bestFit="1" customWidth="1"/>
    <col min="15364" max="15364" width="17.7109375" style="13" customWidth="1"/>
    <col min="15365" max="15365" width="16.140625" style="13" customWidth="1"/>
    <col min="15366" max="15366" width="9.140625" style="13"/>
    <col min="15367" max="15367" width="18.140625" style="13" bestFit="1" customWidth="1"/>
    <col min="15368" max="15615" width="9.140625" style="13"/>
    <col min="15616" max="15616" width="28.5703125" style="13" customWidth="1"/>
    <col min="15617" max="15617" width="62.5703125" style="13" bestFit="1" customWidth="1"/>
    <col min="15618" max="15618" width="16" style="13" bestFit="1" customWidth="1"/>
    <col min="15619" max="15619" width="15.140625" style="13" bestFit="1" customWidth="1"/>
    <col min="15620" max="15620" width="17.7109375" style="13" customWidth="1"/>
    <col min="15621" max="15621" width="16.140625" style="13" customWidth="1"/>
    <col min="15622" max="15622" width="9.140625" style="13"/>
    <col min="15623" max="15623" width="18.140625" style="13" bestFit="1" customWidth="1"/>
    <col min="15624" max="15871" width="9.140625" style="13"/>
    <col min="15872" max="15872" width="28.5703125" style="13" customWidth="1"/>
    <col min="15873" max="15873" width="62.5703125" style="13" bestFit="1" customWidth="1"/>
    <col min="15874" max="15874" width="16" style="13" bestFit="1" customWidth="1"/>
    <col min="15875" max="15875" width="15.140625" style="13" bestFit="1" customWidth="1"/>
    <col min="15876" max="15876" width="17.7109375" style="13" customWidth="1"/>
    <col min="15877" max="15877" width="16.140625" style="13" customWidth="1"/>
    <col min="15878" max="15878" width="9.140625" style="13"/>
    <col min="15879" max="15879" width="18.140625" style="13" bestFit="1" customWidth="1"/>
    <col min="15880" max="16127" width="9.140625" style="13"/>
    <col min="16128" max="16128" width="28.5703125" style="13" customWidth="1"/>
    <col min="16129" max="16129" width="62.5703125" style="13" bestFit="1" customWidth="1"/>
    <col min="16130" max="16130" width="16" style="13" bestFit="1" customWidth="1"/>
    <col min="16131" max="16131" width="15.140625" style="13" bestFit="1" customWidth="1"/>
    <col min="16132" max="16132" width="17.7109375" style="13" customWidth="1"/>
    <col min="16133" max="16133" width="16.140625" style="13" customWidth="1"/>
    <col min="16134" max="16134" width="9.140625" style="13"/>
    <col min="16135" max="16135" width="18.140625" style="13" bestFit="1" customWidth="1"/>
    <col min="16136" max="16384" width="9.140625" style="13"/>
  </cols>
  <sheetData>
    <row r="1" spans="1:5" ht="18.75" x14ac:dyDescent="0.3">
      <c r="A1" s="115"/>
      <c r="B1" s="115"/>
      <c r="C1" s="296" t="s">
        <v>510</v>
      </c>
      <c r="D1" s="296"/>
      <c r="E1" s="296"/>
    </row>
    <row r="2" spans="1:5" ht="18.75" x14ac:dyDescent="0.3">
      <c r="A2" s="115"/>
      <c r="B2" s="115"/>
      <c r="C2" s="296" t="s">
        <v>1</v>
      </c>
      <c r="D2" s="296"/>
      <c r="E2" s="296"/>
    </row>
    <row r="3" spans="1:5" ht="18.75" x14ac:dyDescent="0.3">
      <c r="A3" s="115"/>
      <c r="B3" s="115"/>
      <c r="C3" s="296" t="s">
        <v>2</v>
      </c>
      <c r="D3" s="296"/>
      <c r="E3" s="296"/>
    </row>
    <row r="4" spans="1:5" ht="18.75" x14ac:dyDescent="0.3">
      <c r="A4" s="115"/>
      <c r="B4" s="115"/>
      <c r="C4" s="296" t="s">
        <v>1313</v>
      </c>
      <c r="D4" s="296"/>
      <c r="E4" s="296"/>
    </row>
    <row r="5" spans="1:5" ht="18.75" x14ac:dyDescent="0.3">
      <c r="A5" s="115"/>
      <c r="B5" s="115"/>
      <c r="C5" s="116"/>
      <c r="D5" s="116"/>
      <c r="E5" s="116"/>
    </row>
    <row r="6" spans="1:5" ht="18.75" x14ac:dyDescent="0.2">
      <c r="A6" s="297" t="s">
        <v>511</v>
      </c>
      <c r="B6" s="297"/>
      <c r="C6" s="297"/>
      <c r="D6" s="297"/>
      <c r="E6" s="297"/>
    </row>
    <row r="7" spans="1:5" ht="18.75" x14ac:dyDescent="0.2">
      <c r="A7" s="297" t="s">
        <v>1312</v>
      </c>
      <c r="B7" s="297"/>
      <c r="C7" s="297"/>
      <c r="D7" s="297"/>
      <c r="E7" s="297"/>
    </row>
    <row r="8" spans="1:5" ht="18.75" x14ac:dyDescent="0.2">
      <c r="A8" s="117"/>
      <c r="B8" s="117"/>
      <c r="C8" s="117"/>
      <c r="D8" s="117"/>
      <c r="E8" s="118" t="s">
        <v>290</v>
      </c>
    </row>
    <row r="9" spans="1:5" ht="88.5" customHeight="1" x14ac:dyDescent="0.2">
      <c r="A9" s="119" t="s">
        <v>512</v>
      </c>
      <c r="B9" s="119" t="s">
        <v>4</v>
      </c>
      <c r="C9" s="120" t="s">
        <v>1065</v>
      </c>
      <c r="D9" s="120" t="s">
        <v>1314</v>
      </c>
      <c r="E9" s="120" t="s">
        <v>941</v>
      </c>
    </row>
    <row r="10" spans="1:5" ht="37.5" x14ac:dyDescent="0.2">
      <c r="A10" s="121" t="s">
        <v>513</v>
      </c>
      <c r="B10" s="122" t="s">
        <v>514</v>
      </c>
      <c r="C10" s="123">
        <f>C11+C13</f>
        <v>0</v>
      </c>
      <c r="D10" s="124">
        <f>D13+D11</f>
        <v>0</v>
      </c>
      <c r="E10" s="125" t="e">
        <f>D10/C10*100</f>
        <v>#DIV/0!</v>
      </c>
    </row>
    <row r="11" spans="1:5" ht="33.75" customHeight="1" x14ac:dyDescent="0.2">
      <c r="A11" s="119" t="s">
        <v>515</v>
      </c>
      <c r="B11" s="126" t="s">
        <v>942</v>
      </c>
      <c r="C11" s="127">
        <f>C12</f>
        <v>0</v>
      </c>
      <c r="D11" s="128">
        <f>D12</f>
        <v>0</v>
      </c>
      <c r="E11" s="129" t="e">
        <f>D11/C11*100</f>
        <v>#DIV/0!</v>
      </c>
    </row>
    <row r="12" spans="1:5" ht="41.25" customHeight="1" x14ac:dyDescent="0.2">
      <c r="A12" s="119" t="s">
        <v>516</v>
      </c>
      <c r="B12" s="126" t="s">
        <v>943</v>
      </c>
      <c r="C12" s="127">
        <v>0</v>
      </c>
      <c r="D12" s="128">
        <v>0</v>
      </c>
      <c r="E12" s="129" t="e">
        <f>D12/C12*100</f>
        <v>#DIV/0!</v>
      </c>
    </row>
    <row r="13" spans="1:5" ht="37.5" x14ac:dyDescent="0.2">
      <c r="A13" s="119" t="s">
        <v>517</v>
      </c>
      <c r="B13" s="126" t="s">
        <v>518</v>
      </c>
      <c r="C13" s="127">
        <f>C14</f>
        <v>0</v>
      </c>
      <c r="D13" s="130">
        <f>D14</f>
        <v>0</v>
      </c>
      <c r="E13" s="129" t="e">
        <f>D13/C13*100</f>
        <v>#DIV/0!</v>
      </c>
    </row>
    <row r="14" spans="1:5" ht="56.25" x14ac:dyDescent="0.2">
      <c r="A14" s="119" t="s">
        <v>519</v>
      </c>
      <c r="B14" s="126" t="s">
        <v>520</v>
      </c>
      <c r="C14" s="127">
        <v>0</v>
      </c>
      <c r="D14" s="130">
        <v>0</v>
      </c>
      <c r="E14" s="129" t="e">
        <f>D14/C14*100</f>
        <v>#DIV/0!</v>
      </c>
    </row>
    <row r="15" spans="1:5" ht="56.25" x14ac:dyDescent="0.2">
      <c r="A15" s="131" t="s">
        <v>944</v>
      </c>
      <c r="B15" s="132" t="s">
        <v>945</v>
      </c>
      <c r="C15" s="123">
        <f>C16</f>
        <v>0</v>
      </c>
      <c r="D15" s="124">
        <f>D16-D18</f>
        <v>0</v>
      </c>
      <c r="E15" s="125" t="e">
        <f t="shared" ref="E15:E29" si="0">D15/C15*100</f>
        <v>#DIV/0!</v>
      </c>
    </row>
    <row r="16" spans="1:5" ht="56.25" x14ac:dyDescent="0.2">
      <c r="A16" s="119" t="s">
        <v>946</v>
      </c>
      <c r="B16" s="126" t="s">
        <v>947</v>
      </c>
      <c r="C16" s="127">
        <f>C17</f>
        <v>0</v>
      </c>
      <c r="D16" s="130">
        <f>D17</f>
        <v>0</v>
      </c>
      <c r="E16" s="129" t="e">
        <f t="shared" si="0"/>
        <v>#DIV/0!</v>
      </c>
    </row>
    <row r="17" spans="1:7" ht="75" x14ac:dyDescent="0.2">
      <c r="A17" s="119" t="s">
        <v>948</v>
      </c>
      <c r="B17" s="126" t="s">
        <v>949</v>
      </c>
      <c r="C17" s="127">
        <v>0</v>
      </c>
      <c r="D17" s="130">
        <v>0</v>
      </c>
      <c r="E17" s="129" t="e">
        <f t="shared" si="0"/>
        <v>#DIV/0!</v>
      </c>
    </row>
    <row r="18" spans="1:7" ht="56.25" x14ac:dyDescent="0.2">
      <c r="A18" s="119" t="s">
        <v>950</v>
      </c>
      <c r="B18" s="126" t="s">
        <v>951</v>
      </c>
      <c r="C18" s="127">
        <v>0</v>
      </c>
      <c r="D18" s="130">
        <v>0</v>
      </c>
      <c r="E18" s="129">
        <v>0</v>
      </c>
    </row>
    <row r="19" spans="1:7" ht="75" x14ac:dyDescent="0.2">
      <c r="A19" s="119" t="s">
        <v>952</v>
      </c>
      <c r="B19" s="126" t="s">
        <v>953</v>
      </c>
      <c r="C19" s="127">
        <v>0</v>
      </c>
      <c r="D19" s="130">
        <v>0</v>
      </c>
      <c r="E19" s="129">
        <v>0</v>
      </c>
    </row>
    <row r="20" spans="1:7" ht="37.5" x14ac:dyDescent="0.2">
      <c r="A20" s="131" t="s">
        <v>521</v>
      </c>
      <c r="B20" s="132" t="s">
        <v>522</v>
      </c>
      <c r="C20" s="133">
        <f>C21+C25</f>
        <v>133806501.15999998</v>
      </c>
      <c r="D20" s="133">
        <f>D21+D25</f>
        <v>46170790.660000086</v>
      </c>
      <c r="E20" s="125">
        <f t="shared" si="0"/>
        <v>34.505640802004876</v>
      </c>
    </row>
    <row r="21" spans="1:7" ht="18.75" x14ac:dyDescent="0.2">
      <c r="A21" s="119" t="s">
        <v>523</v>
      </c>
      <c r="B21" s="126" t="s">
        <v>524</v>
      </c>
      <c r="C21" s="134">
        <f t="shared" ref="C21:D23" si="1">C22</f>
        <v>-30268777.73</v>
      </c>
      <c r="D21" s="130">
        <f t="shared" si="1"/>
        <v>-1945097323.98</v>
      </c>
      <c r="E21" s="129">
        <f t="shared" si="0"/>
        <v>6426.0847971147996</v>
      </c>
    </row>
    <row r="22" spans="1:7" ht="18.75" x14ac:dyDescent="0.2">
      <c r="A22" s="119" t="s">
        <v>525</v>
      </c>
      <c r="B22" s="126" t="s">
        <v>526</v>
      </c>
      <c r="C22" s="134">
        <f t="shared" si="1"/>
        <v>-30268777.73</v>
      </c>
      <c r="D22" s="130">
        <f t="shared" si="1"/>
        <v>-1945097323.98</v>
      </c>
      <c r="E22" s="129">
        <f t="shared" si="0"/>
        <v>6426.0847971147996</v>
      </c>
    </row>
    <row r="23" spans="1:7" ht="37.5" x14ac:dyDescent="0.2">
      <c r="A23" s="119" t="s">
        <v>527</v>
      </c>
      <c r="B23" s="126" t="s">
        <v>528</v>
      </c>
      <c r="C23" s="134">
        <f t="shared" si="1"/>
        <v>-30268777.73</v>
      </c>
      <c r="D23" s="130">
        <f t="shared" si="1"/>
        <v>-1945097323.98</v>
      </c>
      <c r="E23" s="129">
        <f t="shared" si="0"/>
        <v>6426.0847971147996</v>
      </c>
    </row>
    <row r="24" spans="1:7" ht="37.5" x14ac:dyDescent="0.2">
      <c r="A24" s="119" t="s">
        <v>529</v>
      </c>
      <c r="B24" s="126" t="s">
        <v>530</v>
      </c>
      <c r="C24" s="134">
        <v>-30268777.73</v>
      </c>
      <c r="D24" s="130">
        <v>-1945097323.98</v>
      </c>
      <c r="E24" s="129">
        <f t="shared" si="0"/>
        <v>6426.0847971147996</v>
      </c>
    </row>
    <row r="25" spans="1:7" ht="18.75" x14ac:dyDescent="0.2">
      <c r="A25" s="119" t="s">
        <v>531</v>
      </c>
      <c r="B25" s="126" t="s">
        <v>532</v>
      </c>
      <c r="C25" s="134">
        <f>C26</f>
        <v>164075278.88999999</v>
      </c>
      <c r="D25" s="135">
        <f>D26</f>
        <v>1991268114.6400001</v>
      </c>
      <c r="E25" s="129">
        <f t="shared" si="0"/>
        <v>1213.6307968581873</v>
      </c>
      <c r="G25" s="96"/>
    </row>
    <row r="26" spans="1:7" ht="15.75" customHeight="1" x14ac:dyDescent="0.2">
      <c r="A26" s="119" t="s">
        <v>533</v>
      </c>
      <c r="B26" s="126" t="s">
        <v>534</v>
      </c>
      <c r="C26" s="134">
        <f>C28</f>
        <v>164075278.88999999</v>
      </c>
      <c r="D26" s="135">
        <f>D28</f>
        <v>1991268114.6400001</v>
      </c>
      <c r="E26" s="129">
        <f t="shared" si="0"/>
        <v>1213.6307968581873</v>
      </c>
    </row>
    <row r="27" spans="1:7" ht="37.5" x14ac:dyDescent="0.2">
      <c r="A27" s="119" t="s">
        <v>535</v>
      </c>
      <c r="B27" s="126" t="s">
        <v>536</v>
      </c>
      <c r="C27" s="134">
        <f>C28</f>
        <v>164075278.88999999</v>
      </c>
      <c r="D27" s="135">
        <f>D28</f>
        <v>1991268114.6400001</v>
      </c>
      <c r="E27" s="129">
        <f t="shared" si="0"/>
        <v>1213.6307968581873</v>
      </c>
    </row>
    <row r="28" spans="1:7" ht="37.5" x14ac:dyDescent="0.2">
      <c r="A28" s="119" t="s">
        <v>537</v>
      </c>
      <c r="B28" s="126" t="s">
        <v>538</v>
      </c>
      <c r="C28" s="134">
        <v>164075278.88999999</v>
      </c>
      <c r="D28" s="135">
        <v>1991268114.6400001</v>
      </c>
      <c r="E28" s="129">
        <f t="shared" si="0"/>
        <v>1213.6307968581873</v>
      </c>
    </row>
    <row r="29" spans="1:7" ht="15" customHeight="1" x14ac:dyDescent="0.2">
      <c r="A29" s="294" t="s">
        <v>539</v>
      </c>
      <c r="B29" s="295"/>
      <c r="C29" s="133">
        <f>C10+C15+C20</f>
        <v>133806501.15999998</v>
      </c>
      <c r="D29" s="133">
        <f>D10+D15+D20</f>
        <v>46170790.660000086</v>
      </c>
      <c r="E29" s="129">
        <f t="shared" si="0"/>
        <v>34.505640802004876</v>
      </c>
    </row>
    <row r="30" spans="1:7" ht="15" customHeight="1" x14ac:dyDescent="0.2">
      <c r="A30" s="136"/>
      <c r="B30" s="136"/>
      <c r="C30" s="137"/>
      <c r="D30" s="137"/>
      <c r="E30" s="138"/>
    </row>
    <row r="31" spans="1:7" ht="18.75" x14ac:dyDescent="0.3">
      <c r="A31" s="97" t="s">
        <v>362</v>
      </c>
      <c r="B31" s="97"/>
      <c r="C31" s="17" t="s">
        <v>840</v>
      </c>
      <c r="D31" s="139"/>
      <c r="E31" s="139"/>
    </row>
    <row r="32" spans="1:7" ht="18.75" x14ac:dyDescent="0.3">
      <c r="A32" s="17" t="s">
        <v>363</v>
      </c>
      <c r="B32" s="97"/>
      <c r="C32" s="117"/>
      <c r="D32" s="117"/>
      <c r="E32" s="139"/>
    </row>
    <row r="33" spans="1:5" ht="18.75" x14ac:dyDescent="0.3">
      <c r="A33" s="43"/>
      <c r="B33" s="117"/>
      <c r="C33" s="117"/>
      <c r="D33" s="117"/>
      <c r="E33" s="139"/>
    </row>
  </sheetData>
  <mergeCells count="7">
    <mergeCell ref="A29:B29"/>
    <mergeCell ref="C1:E1"/>
    <mergeCell ref="C2:E2"/>
    <mergeCell ref="C3:E3"/>
    <mergeCell ref="C4:E4"/>
    <mergeCell ref="A6:E6"/>
    <mergeCell ref="A7:E7"/>
  </mergeCells>
  <printOptions horizontalCentered="1"/>
  <pageMargins left="0.39370078740157483" right="0.39370078740157483" top="0.39370078740157483" bottom="0.31496062992125984" header="0.19685039370078741" footer="0.15748031496062992"/>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прил 1</vt:lpstr>
      <vt:lpstr>Прил 2</vt:lpstr>
      <vt:lpstr>Прил 3</vt:lpstr>
      <vt:lpstr>Прил 4</vt:lpstr>
      <vt:lpstr>Прил 5</vt:lpstr>
      <vt:lpstr>'прил 1'!Заголовки_для_печати</vt:lpstr>
      <vt:lpstr>'Прил 2'!Заголовки_для_печати</vt:lpstr>
      <vt:lpstr>'Прил 3'!Заголовки_для_печати</vt:lpstr>
      <vt:lpstr>'Прил 5'!Заголовки_для_печати</vt:lpstr>
      <vt:lpstr>'прил 1'!Область_печати</vt:lpstr>
      <vt:lpstr>'Прил 2'!Область_печати</vt:lpstr>
      <vt:lpstr>'Прил 3'!Область_печати</vt:lpstr>
      <vt:lpstr>'Прил 5'!Область_печати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Селиванова</dc:creator>
  <cp:lastModifiedBy>Селиванова</cp:lastModifiedBy>
  <cp:lastPrinted>2023-03-22T12:26:22Z</cp:lastPrinted>
  <dcterms:created xsi:type="dcterms:W3CDTF">2021-12-16T13:28:05Z</dcterms:created>
  <dcterms:modified xsi:type="dcterms:W3CDTF">2024-03-27T08:58:44Z</dcterms:modified>
</cp:coreProperties>
</file>