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АП. вложения (без 0409)" sheetId="7" r:id="rId1"/>
  </sheets>
  <calcPr calcId="145621"/>
</workbook>
</file>

<file path=xl/calcChain.xml><?xml version="1.0" encoding="utf-8"?>
<calcChain xmlns="http://schemas.openxmlformats.org/spreadsheetml/2006/main">
  <c r="L39" i="7" l="1"/>
  <c r="L40" i="7"/>
  <c r="L41" i="7"/>
  <c r="L42" i="7"/>
  <c r="M59" i="7"/>
  <c r="L59" i="7"/>
  <c r="H58" i="7" l="1"/>
  <c r="K15" i="7"/>
  <c r="J15" i="7"/>
  <c r="H46" i="7"/>
  <c r="L46" i="7"/>
  <c r="Q46" i="7"/>
  <c r="R46" i="7"/>
  <c r="S46" i="7"/>
  <c r="H45" i="7"/>
  <c r="L45" i="7"/>
  <c r="Q45" i="7"/>
  <c r="P45" i="7" s="1"/>
  <c r="R45" i="7"/>
  <c r="S45" i="7"/>
  <c r="H15" i="7" l="1"/>
  <c r="P46" i="7"/>
  <c r="O37" i="7" l="1"/>
  <c r="N37" i="7"/>
  <c r="S44" i="7"/>
  <c r="R44" i="7"/>
  <c r="Q44" i="7"/>
  <c r="S39" i="7"/>
  <c r="S40" i="7"/>
  <c r="S41" i="7"/>
  <c r="S42" i="7"/>
  <c r="R39" i="7"/>
  <c r="R40" i="7"/>
  <c r="R41" i="7"/>
  <c r="R42" i="7"/>
  <c r="Q39" i="7"/>
  <c r="Q40" i="7"/>
  <c r="Q41" i="7"/>
  <c r="Q42" i="7"/>
  <c r="K37" i="7"/>
  <c r="J37" i="7"/>
  <c r="H44" i="7"/>
  <c r="H39" i="7"/>
  <c r="H40" i="7"/>
  <c r="H41" i="7"/>
  <c r="H42" i="7"/>
  <c r="S35" i="7"/>
  <c r="P35" i="7" s="1"/>
  <c r="S34" i="7"/>
  <c r="O33" i="7"/>
  <c r="L35" i="7"/>
  <c r="K33" i="7"/>
  <c r="H35" i="7"/>
  <c r="O16" i="7"/>
  <c r="P18" i="7"/>
  <c r="L18" i="7"/>
  <c r="K16" i="7"/>
  <c r="P44" i="7" l="1"/>
  <c r="P42" i="7"/>
  <c r="P41" i="7"/>
  <c r="P40" i="7"/>
  <c r="P39" i="7"/>
  <c r="H18" i="7" l="1"/>
  <c r="S13" i="7"/>
  <c r="R13" i="7"/>
  <c r="Q13" i="7"/>
  <c r="S12" i="7"/>
  <c r="R12" i="7"/>
  <c r="Q12" i="7"/>
  <c r="S11" i="7"/>
  <c r="R11" i="7"/>
  <c r="Q11" i="7"/>
  <c r="L11" i="7"/>
  <c r="L12" i="7"/>
  <c r="L13" i="7"/>
  <c r="O7" i="7"/>
  <c r="K7" i="7"/>
  <c r="H13" i="7"/>
  <c r="H12" i="7"/>
  <c r="H11" i="7"/>
  <c r="P13" i="7" l="1"/>
  <c r="P11" i="7"/>
  <c r="P12" i="7"/>
  <c r="S57" i="7" l="1"/>
  <c r="R57" i="7"/>
  <c r="Q57" i="7"/>
  <c r="L57" i="7"/>
  <c r="H57" i="7"/>
  <c r="S56" i="7"/>
  <c r="R56" i="7"/>
  <c r="Q56" i="7"/>
  <c r="L56" i="7"/>
  <c r="H56" i="7"/>
  <c r="S55" i="7"/>
  <c r="R55" i="7"/>
  <c r="Q55" i="7"/>
  <c r="L55" i="7"/>
  <c r="H55" i="7"/>
  <c r="S54" i="7"/>
  <c r="P54" i="7" s="1"/>
  <c r="R54" i="7"/>
  <c r="Q54" i="7"/>
  <c r="L54" i="7"/>
  <c r="H54" i="7"/>
  <c r="S53" i="7"/>
  <c r="R53" i="7"/>
  <c r="Q53" i="7"/>
  <c r="L53" i="7"/>
  <c r="H53" i="7"/>
  <c r="S50" i="7"/>
  <c r="R50" i="7"/>
  <c r="Q50" i="7"/>
  <c r="L50" i="7"/>
  <c r="H50" i="7"/>
  <c r="O49" i="7"/>
  <c r="N49" i="7"/>
  <c r="M49" i="7"/>
  <c r="K49" i="7"/>
  <c r="J49" i="7"/>
  <c r="I49" i="7"/>
  <c r="S48" i="7"/>
  <c r="S47" i="7" s="1"/>
  <c r="R48" i="7"/>
  <c r="R47" i="7" s="1"/>
  <c r="Q48" i="7"/>
  <c r="Q47" i="7" s="1"/>
  <c r="L48" i="7"/>
  <c r="L47" i="7" s="1"/>
  <c r="H48" i="7"/>
  <c r="H47" i="7" s="1"/>
  <c r="O47" i="7"/>
  <c r="N47" i="7"/>
  <c r="M47" i="7"/>
  <c r="K47" i="7"/>
  <c r="J47" i="7"/>
  <c r="I47" i="7"/>
  <c r="S43" i="7"/>
  <c r="R43" i="7"/>
  <c r="Q43" i="7"/>
  <c r="L43" i="7"/>
  <c r="H43" i="7"/>
  <c r="S38" i="7"/>
  <c r="R38" i="7"/>
  <c r="Q38" i="7"/>
  <c r="L38" i="7"/>
  <c r="H38" i="7"/>
  <c r="M37" i="7"/>
  <c r="I37" i="7"/>
  <c r="P34" i="7"/>
  <c r="L34" i="7"/>
  <c r="H34" i="7"/>
  <c r="R33" i="7"/>
  <c r="Q33" i="7"/>
  <c r="N33" i="7"/>
  <c r="M33" i="7"/>
  <c r="J33" i="7"/>
  <c r="I33" i="7"/>
  <c r="S27" i="7"/>
  <c r="R27" i="7"/>
  <c r="Q27" i="7"/>
  <c r="L27" i="7"/>
  <c r="H27" i="7"/>
  <c r="S26" i="7"/>
  <c r="R26" i="7"/>
  <c r="Q26" i="7"/>
  <c r="L26" i="7"/>
  <c r="H26" i="7"/>
  <c r="O25" i="7"/>
  <c r="N25" i="7"/>
  <c r="M25" i="7"/>
  <c r="K25" i="7"/>
  <c r="J25" i="7"/>
  <c r="I25" i="7"/>
  <c r="Q25" i="7" s="1"/>
  <c r="S19" i="7"/>
  <c r="R19" i="7"/>
  <c r="Q19" i="7"/>
  <c r="L19" i="7"/>
  <c r="H19" i="7"/>
  <c r="S17" i="7"/>
  <c r="R17" i="7"/>
  <c r="Q17" i="7"/>
  <c r="L17" i="7"/>
  <c r="H17" i="7"/>
  <c r="S16" i="7"/>
  <c r="N16" i="7"/>
  <c r="L16" i="7" s="1"/>
  <c r="M16" i="7"/>
  <c r="J16" i="7"/>
  <c r="I16" i="7"/>
  <c r="S14" i="7"/>
  <c r="R14" i="7"/>
  <c r="Q14" i="7"/>
  <c r="L14" i="7"/>
  <c r="H14" i="7"/>
  <c r="S10" i="7"/>
  <c r="R10" i="7"/>
  <c r="Q10" i="7"/>
  <c r="L10" i="7"/>
  <c r="H10" i="7"/>
  <c r="S9" i="7"/>
  <c r="R9" i="7"/>
  <c r="Q9" i="7"/>
  <c r="L9" i="7"/>
  <c r="H9" i="7"/>
  <c r="S8" i="7"/>
  <c r="R8" i="7"/>
  <c r="Q8" i="7"/>
  <c r="L8" i="7"/>
  <c r="H8" i="7"/>
  <c r="N7" i="7"/>
  <c r="M7" i="7"/>
  <c r="J7" i="7"/>
  <c r="I7" i="7"/>
  <c r="R25" i="7" l="1"/>
  <c r="H33" i="7"/>
  <c r="P50" i="7"/>
  <c r="P56" i="7"/>
  <c r="Q49" i="7"/>
  <c r="R49" i="7"/>
  <c r="S37" i="7"/>
  <c r="P55" i="7"/>
  <c r="P57" i="7"/>
  <c r="P48" i="7"/>
  <c r="P47" i="7" s="1"/>
  <c r="H37" i="7"/>
  <c r="P38" i="7"/>
  <c r="R37" i="7"/>
  <c r="L25" i="7"/>
  <c r="L33" i="7"/>
  <c r="S33" i="7"/>
  <c r="P33" i="7" s="1"/>
  <c r="P27" i="7"/>
  <c r="N58" i="7"/>
  <c r="M58" i="7"/>
  <c r="I58" i="7"/>
  <c r="P26" i="7"/>
  <c r="Q16" i="7"/>
  <c r="R16" i="7"/>
  <c r="S7" i="7"/>
  <c r="P19" i="7"/>
  <c r="J58" i="7"/>
  <c r="P17" i="7"/>
  <c r="L7" i="7"/>
  <c r="P8" i="7"/>
  <c r="P10" i="7"/>
  <c r="H7" i="7"/>
  <c r="Q7" i="7"/>
  <c r="P14" i="7"/>
  <c r="P9" i="7"/>
  <c r="S49" i="7"/>
  <c r="P53" i="7"/>
  <c r="L49" i="7"/>
  <c r="H49" i="7"/>
  <c r="K58" i="7"/>
  <c r="H25" i="7"/>
  <c r="S25" i="7"/>
  <c r="O58" i="7"/>
  <c r="P43" i="7"/>
  <c r="L37" i="7"/>
  <c r="Q37" i="7"/>
  <c r="H16" i="7"/>
  <c r="R7" i="7"/>
  <c r="P49" i="7" l="1"/>
  <c r="P37" i="7"/>
  <c r="Q58" i="7"/>
  <c r="P25" i="7"/>
  <c r="R58" i="7"/>
  <c r="L58" i="7"/>
  <c r="P16" i="7"/>
  <c r="P7" i="7"/>
  <c r="S58" i="7"/>
  <c r="P58" i="7" l="1"/>
</calcChain>
</file>

<file path=xl/sharedStrings.xml><?xml version="1.0" encoding="utf-8"?>
<sst xmlns="http://schemas.openxmlformats.org/spreadsheetml/2006/main" count="206" uniqueCount="95">
  <si>
    <t>Вид расходов</t>
  </si>
  <si>
    <t>Целевая статья</t>
  </si>
  <si>
    <t>Причины неисполнения</t>
  </si>
  <si>
    <t>федеральный бюджет</t>
  </si>
  <si>
    <t>областной бюджет</t>
  </si>
  <si>
    <t>местный бюджет</t>
  </si>
  <si>
    <t xml:space="preserve"> конс. бюджет субъекта </t>
  </si>
  <si>
    <t>Единица измерения: руб.</t>
  </si>
  <si>
    <t>РегКласс</t>
  </si>
  <si>
    <t>П/П</t>
  </si>
  <si>
    <t>1.</t>
  </si>
  <si>
    <t>2.</t>
  </si>
  <si>
    <t>3.</t>
  </si>
  <si>
    <t>4.</t>
  </si>
  <si>
    <t>ДопКласс  (Код цели)</t>
  </si>
  <si>
    <t>ИТОГО:</t>
  </si>
  <si>
    <t>РзПр</t>
  </si>
  <si>
    <t>0405</t>
  </si>
  <si>
    <t>0502</t>
  </si>
  <si>
    <t>0505</t>
  </si>
  <si>
    <t>0701</t>
  </si>
  <si>
    <t>0702</t>
  </si>
  <si>
    <t>1004</t>
  </si>
  <si>
    <t>1102</t>
  </si>
  <si>
    <r>
      <t xml:space="preserve">Наименование объекта </t>
    </r>
    <r>
      <rPr>
        <i/>
        <sz val="11"/>
        <color theme="1"/>
        <rFont val="Times New Roman"/>
        <family val="1"/>
        <charset val="204"/>
      </rPr>
      <t>(в разрезе объектов по отраслям экономики)</t>
    </r>
  </si>
  <si>
    <t>I</t>
  </si>
  <si>
    <t>Обеспечение комплексного развития сельских территорий (строительство (приобретение) жилого помещения (жилого дома), предоставляемого гражданам РФ, проживающим на сельских территориях, территориях опорных населенных пунктов, по договору  найма жилого помещения)</t>
  </si>
  <si>
    <t>Строительство малоэтажного жилого комплекса в н.п. Журиничи Брянского района Брянской области</t>
  </si>
  <si>
    <t>14202L5762</t>
  </si>
  <si>
    <t>414</t>
  </si>
  <si>
    <t>Фед17.IN.004</t>
  </si>
  <si>
    <t>Обл17.IN.004</t>
  </si>
  <si>
    <t>17.IN.004</t>
  </si>
  <si>
    <t>1240581680</t>
  </si>
  <si>
    <t>II</t>
  </si>
  <si>
    <t xml:space="preserve">Муниципальная программа Брянского района "Чистая вода" </t>
  </si>
  <si>
    <t>Строительство системы водоснабжения в н.п. Стеклянная Радица Брянского района Брянской области</t>
  </si>
  <si>
    <t>19.WS.159</t>
  </si>
  <si>
    <t>Обл19.WS.159</t>
  </si>
  <si>
    <t xml:space="preserve">Экономия по результатам торгов. По данному объекту, в рамках соглашения, исполнено в полном объеме </t>
  </si>
  <si>
    <t>Строительство систем водоснабжения, водоотведения, очистки сточных вод для населенных пунктов Брянского района</t>
  </si>
  <si>
    <t>Строительство системы водоснабжения в н.п. Стеклянная Радица</t>
  </si>
  <si>
    <t>0540181680</t>
  </si>
  <si>
    <t>228</t>
  </si>
  <si>
    <t>Реконструкция водозаборного сооружения в с. Журиничи</t>
  </si>
  <si>
    <t>III</t>
  </si>
  <si>
    <t>Комплексное развитие систем коммунальной инфраструктуры Брянского муниципального района</t>
  </si>
  <si>
    <t>Реконструкция водонапорной башни в д.Добрунь Брянского района Брянской области</t>
  </si>
  <si>
    <t>0940381680</t>
  </si>
  <si>
    <t>466</t>
  </si>
  <si>
    <t>IV</t>
  </si>
  <si>
    <t xml:space="preserve">Муниципальная программа Брянского района "Формирование современной модели образования в Брянском муниципальном районе </t>
  </si>
  <si>
    <t>Строительство учреждений образования</t>
  </si>
  <si>
    <t>0341581680</t>
  </si>
  <si>
    <t>Пристройка универсального спортивного зала к МБОУ "Супоневская СОШ№1 им. Героя Советского Союза Н.И. Чувина"</t>
  </si>
  <si>
    <t>16.ED.036</t>
  </si>
  <si>
    <t>Обл16.ED.036</t>
  </si>
  <si>
    <t>V</t>
  </si>
  <si>
    <t>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Брянской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</si>
  <si>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</si>
  <si>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01405Д0820</t>
  </si>
  <si>
    <t>Обл310</t>
  </si>
  <si>
    <t>VI</t>
  </si>
  <si>
    <t>Создание и модернизация объектов спортивной инфраструктуры региональной собственности (муниципальной собственности)для занятий физической культурой и спортом</t>
  </si>
  <si>
    <t>Дворец зимних видов спорта в с.Глинищево</t>
  </si>
  <si>
    <t>Дворец зимних видов спорта в с.Глинищево Брянского района Брянской областти</t>
  </si>
  <si>
    <t>25.SP.054</t>
  </si>
  <si>
    <t>Обл25.SP.054</t>
  </si>
  <si>
    <t xml:space="preserve">Заместитель главы администрации Брянского района - </t>
  </si>
  <si>
    <t>начальник финансового управления</t>
  </si>
  <si>
    <t>С.Н. Воронцова</t>
  </si>
  <si>
    <t>Информация об  исполнении расходов на капитальные вложения  за 2025 год муниципального образования   " Брянский муниципальный район Брянской области"</t>
  </si>
  <si>
    <t>План на  2025 год</t>
  </si>
  <si>
    <t>Фактическое исполнение за 2025 год</t>
  </si>
  <si>
    <t>Остаток неиспользованных средств на 01.01.2026</t>
  </si>
  <si>
    <t>Исполнитель: Селиванова Н.В.</t>
  </si>
  <si>
    <t>тел.:94-11-13</t>
  </si>
  <si>
    <t>25000000001120961040</t>
  </si>
  <si>
    <t>14202А5762</t>
  </si>
  <si>
    <t>347</t>
  </si>
  <si>
    <t>05202SИ110</t>
  </si>
  <si>
    <t>Развитие инфраструктуры сферы жилищно-коммунального хозяйства</t>
  </si>
  <si>
    <t>Реконструкция артезианской скважины с водонапорной башней по ул. Заозерной в д. Тешеничи Брянского района Брянской области</t>
  </si>
  <si>
    <t>Детский сад на 75 мест по адресу: ул.Соборная п.Свень Брянского района</t>
  </si>
  <si>
    <t>031И253180</t>
  </si>
  <si>
    <t>25000000001120965329</t>
  </si>
  <si>
    <t>Фед16.ED.045</t>
  </si>
  <si>
    <t>Обл16.ED.045</t>
  </si>
  <si>
    <t>16.ED.045</t>
  </si>
  <si>
    <t>03415S1270</t>
  </si>
  <si>
    <t>Заключенный договор продлен на 2026 год. Переходящий объект.</t>
  </si>
  <si>
    <t>12206SИ120</t>
  </si>
  <si>
    <t>Физкультурно-оздоровительный комплекс с лыжероллерной трассой сЖуриничи Брянского района</t>
  </si>
  <si>
    <t>Заключенный договор на 2025-2026 годы. Переходящий объект.</t>
  </si>
  <si>
    <t>сдача объекта планируется в январе 2026 года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</si>
</sst>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sz val="10"/>
      <color rgb="FFFF0000"/>
      <name val="Times New Roman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1"/>
      <color theme="1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Segoe UI"/>
      <family val="2"/>
    </font>
    <font>
      <b/>
      <i/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theme="1"/>
      <name val="Times New Roman Cyr"/>
      <charset val="204"/>
    </font>
    <font>
      <b/>
      <i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0"/>
      <name val="Times New Roman Cyr"/>
      <charset val="204"/>
    </font>
    <font>
      <sz val="10"/>
      <color theme="1"/>
      <name val="Calibri"/>
      <family val="2"/>
      <scheme val="minor"/>
    </font>
    <font>
      <b/>
      <i/>
      <sz val="10"/>
      <color theme="1"/>
      <name val="Times New Roman Cyr"/>
      <charset val="204"/>
    </font>
    <font>
      <sz val="10"/>
      <color rgb="FF000000"/>
      <name val="Segoe UI"/>
      <family val="2"/>
      <charset val="204"/>
    </font>
    <font>
      <b/>
      <sz val="10"/>
      <name val="Segoe UI Light"/>
      <family val="2"/>
      <charset val="204"/>
    </font>
    <font>
      <b/>
      <sz val="10"/>
      <name val="Segoe UI"/>
      <family val="2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4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9">
    <xf numFmtId="0" fontId="0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6" fillId="0" borderId="0">
      <alignment horizontal="right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0" fontId="6" fillId="0" borderId="11">
      <alignment horizontal="center" vertical="center" wrapText="1"/>
    </xf>
    <xf numFmtId="4" fontId="33" fillId="6" borderId="11">
      <alignment horizontal="right" vertical="top" shrinkToFit="1"/>
    </xf>
  </cellStyleXfs>
  <cellXfs count="11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wrapText="1"/>
    </xf>
    <xf numFmtId="4" fontId="2" fillId="3" borderId="21" xfId="0" applyNumberFormat="1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2" fillId="3" borderId="22" xfId="0" applyFont="1" applyFill="1" applyBorder="1" applyAlignment="1">
      <alignment wrapText="1"/>
    </xf>
    <xf numFmtId="4" fontId="2" fillId="3" borderId="13" xfId="0" applyNumberFormat="1" applyFont="1" applyFill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3" fillId="0" borderId="12" xfId="6" applyFont="1" applyBorder="1" applyAlignment="1">
      <alignment horizontal="center" wrapText="1"/>
    </xf>
    <xf numFmtId="0" fontId="13" fillId="0" borderId="12" xfId="7" applyFont="1" applyBorder="1" applyAlignment="1">
      <alignment horizontal="center" wrapText="1"/>
    </xf>
    <xf numFmtId="0" fontId="13" fillId="0" borderId="12" xfId="8" applyFont="1" applyBorder="1" applyAlignment="1">
      <alignment horizontal="center" wrapText="1"/>
    </xf>
    <xf numFmtId="0" fontId="13" fillId="0" borderId="12" xfId="10" applyFont="1" applyBorder="1" applyAlignment="1">
      <alignment horizontal="center" wrapText="1"/>
    </xf>
    <xf numFmtId="0" fontId="13" fillId="0" borderId="6" xfId="11" applyFont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0" fillId="3" borderId="13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3" fillId="0" borderId="29" xfId="15" applyNumberFormat="1" applyFont="1" applyFill="1" applyBorder="1" applyAlignment="1" applyProtection="1">
      <alignment horizontal="left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24" fillId="5" borderId="1" xfId="6" applyNumberFormat="1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1" xfId="8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28" fillId="0" borderId="1" xfId="10" applyFont="1" applyBorder="1" applyAlignment="1">
      <alignment horizontal="center" vertical="center" wrapText="1"/>
    </xf>
    <xf numFmtId="0" fontId="28" fillId="0" borderId="1" xfId="1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" fontId="30" fillId="0" borderId="30" xfId="5" applyNumberFormat="1" applyFont="1" applyBorder="1" applyAlignment="1" applyProtection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4" fontId="18" fillId="2" borderId="1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4" fontId="19" fillId="0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4" fontId="0" fillId="0" borderId="0" xfId="0" applyNumberFormat="1" applyBorder="1" applyAlignment="1">
      <alignment wrapText="1"/>
    </xf>
    <xf numFmtId="0" fontId="32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1" fillId="0" borderId="0" xfId="0" applyFont="1" applyBorder="1" applyAlignment="1"/>
    <xf numFmtId="0" fontId="31" fillId="0" borderId="0" xfId="0" applyFont="1" applyAlignment="1"/>
    <xf numFmtId="0" fontId="0" fillId="0" borderId="0" xfId="0" applyAlignment="1"/>
    <xf numFmtId="0" fontId="31" fillId="0" borderId="0" xfId="0" applyFont="1" applyBorder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8" xfId="0" applyBorder="1" applyAlignment="1">
      <alignment horizontal="right" wrapText="1"/>
    </xf>
    <xf numFmtId="0" fontId="0" fillId="0" borderId="18" xfId="0" applyBorder="1" applyAlignment="1"/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wrapText="1"/>
    </xf>
    <xf numFmtId="0" fontId="10" fillId="0" borderId="25" xfId="6" applyNumberFormat="1" applyFont="1" applyBorder="1" applyAlignment="1" applyProtection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23" xfId="7" applyNumberFormat="1" applyFont="1" applyBorder="1" applyAlignment="1" applyProtection="1">
      <alignment horizontal="center" vertical="center" wrapText="1"/>
    </xf>
    <xf numFmtId="0" fontId="10" fillId="0" borderId="24" xfId="7" applyFont="1" applyBorder="1" applyAlignment="1">
      <alignment horizontal="center" vertical="center" wrapText="1"/>
    </xf>
    <xf numFmtId="0" fontId="10" fillId="0" borderId="15" xfId="8" applyNumberFormat="1" applyFont="1" applyBorder="1" applyAlignment="1" applyProtection="1">
      <alignment horizontal="center" vertical="center" wrapText="1"/>
    </xf>
    <xf numFmtId="0" fontId="10" fillId="0" borderId="17" xfId="8" applyFont="1" applyBorder="1" applyAlignment="1">
      <alignment horizontal="center" vertical="center" wrapText="1"/>
    </xf>
    <xf numFmtId="0" fontId="10" fillId="0" borderId="15" xfId="10" applyNumberFormat="1" applyFont="1" applyBorder="1" applyAlignment="1" applyProtection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6" xfId="11" applyNumberFormat="1" applyFont="1" applyBorder="1" applyAlignment="1" applyProtection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29">
    <cellStyle name="xl22" xfId="4"/>
    <cellStyle name="xl25" xfId="5"/>
    <cellStyle name="xl27" xfId="6"/>
    <cellStyle name="xl28" xfId="7"/>
    <cellStyle name="xl29" xfId="8"/>
    <cellStyle name="xl30" xfId="9"/>
    <cellStyle name="xl31" xfId="10"/>
    <cellStyle name="xl32" xfId="11"/>
    <cellStyle name="xl34" xfId="12"/>
    <cellStyle name="xl35" xfId="13"/>
    <cellStyle name="xl36" xfId="14"/>
    <cellStyle name="xl37" xfId="15"/>
    <cellStyle name="xl38" xfId="28"/>
    <cellStyle name="xl39" xfId="16"/>
    <cellStyle name="xl43" xfId="17"/>
    <cellStyle name="xl44" xfId="18"/>
    <cellStyle name="xl45" xfId="19"/>
    <cellStyle name="xl46" xfId="20"/>
    <cellStyle name="xl47" xfId="21"/>
    <cellStyle name="xl48" xfId="22"/>
    <cellStyle name="xl49" xfId="23"/>
    <cellStyle name="xl50" xfId="24"/>
    <cellStyle name="xl51" xfId="25"/>
    <cellStyle name="xl52" xfId="26"/>
    <cellStyle name="xl53" xfId="27"/>
    <cellStyle name="xl57" xfId="1"/>
    <cellStyle name="xl58" xfId="2"/>
    <cellStyle name="xl59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16"/>
  <sheetViews>
    <sheetView tabSelected="1" topLeftCell="A19" zoomScaleNormal="100" workbookViewId="0">
      <selection activeCell="O35" sqref="O35"/>
    </sheetView>
  </sheetViews>
  <sheetFormatPr defaultRowHeight="15" x14ac:dyDescent="0.25"/>
  <cols>
    <col min="1" max="1" width="5.7109375" customWidth="1"/>
    <col min="2" max="2" width="33.140625" style="1" customWidth="1"/>
    <col min="3" max="3" width="5.28515625" style="1" customWidth="1"/>
    <col min="4" max="4" width="11.42578125" style="1" customWidth="1"/>
    <col min="5" max="5" width="6.5703125" style="1" customWidth="1"/>
    <col min="6" max="6" width="18.140625" style="1" customWidth="1"/>
    <col min="7" max="7" width="12.5703125" style="1" customWidth="1"/>
    <col min="8" max="8" width="17" style="2" customWidth="1"/>
    <col min="9" max="9" width="14.7109375" style="2" customWidth="1"/>
    <col min="10" max="10" width="14.140625" style="3" customWidth="1"/>
    <col min="11" max="11" width="15.140625" style="3" customWidth="1"/>
    <col min="12" max="12" width="16" style="3" customWidth="1"/>
    <col min="13" max="13" width="15.28515625" style="3" customWidth="1"/>
    <col min="14" max="14" width="13.7109375" style="3" customWidth="1"/>
    <col min="15" max="15" width="14.85546875" style="3" customWidth="1"/>
    <col min="16" max="16" width="14" style="3" customWidth="1"/>
    <col min="17" max="17" width="13.5703125" style="3" customWidth="1"/>
    <col min="18" max="18" width="13.140625" style="3" customWidth="1"/>
    <col min="19" max="19" width="13.5703125" style="3" customWidth="1"/>
    <col min="20" max="20" width="24.7109375" customWidth="1"/>
  </cols>
  <sheetData>
    <row r="2" spans="1:20" ht="38.450000000000003" customHeight="1" x14ac:dyDescent="0.25">
      <c r="B2" s="95" t="s">
        <v>71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ht="14.45" customHeight="1" thickBot="1" x14ac:dyDescent="0.3">
      <c r="B3" s="97" t="s">
        <v>7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0" s="3" customFormat="1" ht="32.450000000000003" customHeight="1" x14ac:dyDescent="0.25">
      <c r="A4" s="99" t="s">
        <v>9</v>
      </c>
      <c r="B4" s="101" t="s">
        <v>24</v>
      </c>
      <c r="C4" s="103" t="s">
        <v>16</v>
      </c>
      <c r="D4" s="105" t="s">
        <v>1</v>
      </c>
      <c r="E4" s="107" t="s">
        <v>0</v>
      </c>
      <c r="F4" s="109" t="s">
        <v>14</v>
      </c>
      <c r="G4" s="111" t="s">
        <v>8</v>
      </c>
      <c r="H4" s="113" t="s">
        <v>72</v>
      </c>
      <c r="I4" s="114"/>
      <c r="J4" s="114"/>
      <c r="K4" s="115"/>
      <c r="L4" s="113" t="s">
        <v>73</v>
      </c>
      <c r="M4" s="116"/>
      <c r="N4" s="116"/>
      <c r="O4" s="117"/>
      <c r="P4" s="113" t="s">
        <v>74</v>
      </c>
      <c r="Q4" s="116"/>
      <c r="R4" s="116"/>
      <c r="S4" s="117"/>
      <c r="T4" s="86" t="s">
        <v>2</v>
      </c>
    </row>
    <row r="5" spans="1:20" s="3" customFormat="1" ht="34.15" customHeight="1" thickBot="1" x14ac:dyDescent="0.3">
      <c r="A5" s="100"/>
      <c r="B5" s="102"/>
      <c r="C5" s="104"/>
      <c r="D5" s="106"/>
      <c r="E5" s="108"/>
      <c r="F5" s="110"/>
      <c r="G5" s="112"/>
      <c r="H5" s="4" t="s">
        <v>6</v>
      </c>
      <c r="I5" s="5" t="s">
        <v>3</v>
      </c>
      <c r="J5" s="5" t="s">
        <v>4</v>
      </c>
      <c r="K5" s="6" t="s">
        <v>5</v>
      </c>
      <c r="L5" s="4" t="s">
        <v>6</v>
      </c>
      <c r="M5" s="5" t="s">
        <v>3</v>
      </c>
      <c r="N5" s="5" t="s">
        <v>4</v>
      </c>
      <c r="O5" s="6" t="s">
        <v>5</v>
      </c>
      <c r="P5" s="4" t="s">
        <v>6</v>
      </c>
      <c r="Q5" s="5" t="s">
        <v>3</v>
      </c>
      <c r="R5" s="5" t="s">
        <v>4</v>
      </c>
      <c r="S5" s="6" t="s">
        <v>5</v>
      </c>
      <c r="T5" s="87"/>
    </row>
    <row r="6" spans="1:20" s="3" customFormat="1" ht="15.6" customHeight="1" x14ac:dyDescent="0.25">
      <c r="A6" s="16">
        <v>1</v>
      </c>
      <c r="B6" s="17">
        <v>2</v>
      </c>
      <c r="C6" s="18">
        <v>3</v>
      </c>
      <c r="D6" s="19">
        <v>4</v>
      </c>
      <c r="E6" s="20">
        <v>5</v>
      </c>
      <c r="F6" s="21">
        <v>6</v>
      </c>
      <c r="G6" s="22">
        <v>7</v>
      </c>
      <c r="H6" s="23">
        <v>8</v>
      </c>
      <c r="I6" s="24">
        <v>9</v>
      </c>
      <c r="J6" s="24">
        <v>10</v>
      </c>
      <c r="K6" s="25">
        <v>11</v>
      </c>
      <c r="L6" s="23">
        <v>12</v>
      </c>
      <c r="M6" s="24">
        <v>13</v>
      </c>
      <c r="N6" s="24">
        <v>14</v>
      </c>
      <c r="O6" s="25">
        <v>15</v>
      </c>
      <c r="P6" s="23">
        <v>17</v>
      </c>
      <c r="Q6" s="24">
        <v>18</v>
      </c>
      <c r="R6" s="24">
        <v>19</v>
      </c>
      <c r="S6" s="25">
        <v>20</v>
      </c>
      <c r="T6" s="26">
        <v>21</v>
      </c>
    </row>
    <row r="7" spans="1:20" ht="121.5" x14ac:dyDescent="0.25">
      <c r="A7" s="28" t="s">
        <v>25</v>
      </c>
      <c r="B7" s="29" t="s">
        <v>26</v>
      </c>
      <c r="C7" s="30"/>
      <c r="D7" s="31"/>
      <c r="E7" s="31"/>
      <c r="F7" s="32"/>
      <c r="G7" s="33"/>
      <c r="H7" s="34">
        <f>I7+J7+K7</f>
        <v>461563265.15000004</v>
      </c>
      <c r="I7" s="35">
        <f>I8+I9+I10+I14</f>
        <v>211366400</v>
      </c>
      <c r="J7" s="35">
        <f>J8+J9+J10+J14</f>
        <v>110925565.48</v>
      </c>
      <c r="K7" s="35">
        <f>K8+K9+K10+K11+K12+K13+K14</f>
        <v>139271299.67000002</v>
      </c>
      <c r="L7" s="34">
        <f t="shared" ref="L7:L14" si="0">M7+N7+O7</f>
        <v>458947834.29000002</v>
      </c>
      <c r="M7" s="34">
        <f>M8+M9+M10+M14</f>
        <v>211366400</v>
      </c>
      <c r="N7" s="34">
        <f t="shared" ref="N7" si="1">N8+N9+N10+N14</f>
        <v>110925565.48</v>
      </c>
      <c r="O7" s="34">
        <f>O8+O9+O10+O11+O12+O13+O14</f>
        <v>136655868.81</v>
      </c>
      <c r="P7" s="34">
        <f>Q7+R7+S7</f>
        <v>2615430.86</v>
      </c>
      <c r="Q7" s="34">
        <f>Q8+Q9+Q10+Q14</f>
        <v>0</v>
      </c>
      <c r="R7" s="34">
        <f t="shared" ref="R7" si="2">R8+R9+R10+R14</f>
        <v>0</v>
      </c>
      <c r="S7" s="34">
        <f>S8+S9+S10+S11+S12+S13+S14</f>
        <v>2615430.86</v>
      </c>
      <c r="T7" s="36"/>
    </row>
    <row r="8" spans="1:20" ht="38.25" x14ac:dyDescent="0.25">
      <c r="A8" s="37" t="s">
        <v>10</v>
      </c>
      <c r="B8" s="38" t="s">
        <v>27</v>
      </c>
      <c r="C8" s="30" t="s">
        <v>17</v>
      </c>
      <c r="D8" s="31" t="s">
        <v>28</v>
      </c>
      <c r="E8" s="31" t="s">
        <v>29</v>
      </c>
      <c r="F8" s="31" t="s">
        <v>77</v>
      </c>
      <c r="G8" s="33" t="s">
        <v>30</v>
      </c>
      <c r="H8" s="39">
        <f t="shared" ref="H8:H14" si="3">I8+J8+K8</f>
        <v>211366400</v>
      </c>
      <c r="I8" s="39">
        <v>211366400</v>
      </c>
      <c r="J8" s="39"/>
      <c r="K8" s="39"/>
      <c r="L8" s="39">
        <f t="shared" si="0"/>
        <v>211366400</v>
      </c>
      <c r="M8" s="39">
        <v>211366400</v>
      </c>
      <c r="N8" s="39"/>
      <c r="O8" s="39"/>
      <c r="P8" s="39">
        <f>Q8+R8+S8</f>
        <v>0</v>
      </c>
      <c r="Q8" s="39">
        <f>I8-M8</f>
        <v>0</v>
      </c>
      <c r="R8" s="39">
        <f t="shared" ref="R8:S14" si="4">J8-N8</f>
        <v>0</v>
      </c>
      <c r="S8" s="39">
        <f t="shared" si="4"/>
        <v>0</v>
      </c>
      <c r="T8" s="40"/>
    </row>
    <row r="9" spans="1:20" ht="38.25" x14ac:dyDescent="0.25">
      <c r="A9" s="37"/>
      <c r="B9" s="38" t="s">
        <v>27</v>
      </c>
      <c r="C9" s="30" t="s">
        <v>17</v>
      </c>
      <c r="D9" s="31" t="s">
        <v>28</v>
      </c>
      <c r="E9" s="31" t="s">
        <v>29</v>
      </c>
      <c r="F9" s="31" t="s">
        <v>77</v>
      </c>
      <c r="G9" s="33" t="s">
        <v>31</v>
      </c>
      <c r="H9" s="39">
        <f>I9+J9+K9</f>
        <v>110925565.48</v>
      </c>
      <c r="I9" s="41"/>
      <c r="J9" s="39">
        <v>110925565.48</v>
      </c>
      <c r="K9" s="39"/>
      <c r="L9" s="39">
        <f t="shared" si="0"/>
        <v>110925565.48</v>
      </c>
      <c r="M9" s="39"/>
      <c r="N9" s="39">
        <v>110925565.48</v>
      </c>
      <c r="O9" s="39"/>
      <c r="P9" s="39">
        <f t="shared" ref="P9:P14" si="5">Q9+R9+S9</f>
        <v>0</v>
      </c>
      <c r="Q9" s="39">
        <f t="shared" ref="Q9:Q14" si="6">I9-M9</f>
        <v>0</v>
      </c>
      <c r="R9" s="39">
        <f t="shared" si="4"/>
        <v>0</v>
      </c>
      <c r="S9" s="39">
        <f t="shared" si="4"/>
        <v>0</v>
      </c>
      <c r="T9" s="40"/>
    </row>
    <row r="10" spans="1:20" ht="38.25" x14ac:dyDescent="0.25">
      <c r="A10" s="37"/>
      <c r="B10" s="38" t="s">
        <v>27</v>
      </c>
      <c r="C10" s="30" t="s">
        <v>17</v>
      </c>
      <c r="D10" s="31" t="s">
        <v>28</v>
      </c>
      <c r="E10" s="31" t="s">
        <v>29</v>
      </c>
      <c r="F10" s="31" t="s">
        <v>77</v>
      </c>
      <c r="G10" s="33" t="s">
        <v>32</v>
      </c>
      <c r="H10" s="39">
        <f t="shared" si="3"/>
        <v>31572991.370000001</v>
      </c>
      <c r="I10" s="41"/>
      <c r="J10" s="39"/>
      <c r="K10" s="39">
        <v>31572991.370000001</v>
      </c>
      <c r="L10" s="39">
        <f t="shared" si="0"/>
        <v>31572991.370000001</v>
      </c>
      <c r="M10" s="39"/>
      <c r="N10" s="39"/>
      <c r="O10" s="39">
        <v>31572991.370000001</v>
      </c>
      <c r="P10" s="39">
        <f t="shared" si="5"/>
        <v>0</v>
      </c>
      <c r="Q10" s="39">
        <f t="shared" si="6"/>
        <v>0</v>
      </c>
      <c r="R10" s="39">
        <f t="shared" si="4"/>
        <v>0</v>
      </c>
      <c r="S10" s="39">
        <f t="shared" si="4"/>
        <v>0</v>
      </c>
      <c r="T10" s="40"/>
    </row>
    <row r="11" spans="1:20" ht="38.25" x14ac:dyDescent="0.25">
      <c r="A11" s="37"/>
      <c r="B11" s="38" t="s">
        <v>27</v>
      </c>
      <c r="C11" s="30" t="s">
        <v>17</v>
      </c>
      <c r="D11" s="31" t="s">
        <v>28</v>
      </c>
      <c r="E11" s="31" t="s">
        <v>29</v>
      </c>
      <c r="F11" s="31"/>
      <c r="G11" s="33" t="s">
        <v>43</v>
      </c>
      <c r="H11" s="39">
        <f t="shared" si="3"/>
        <v>98000000</v>
      </c>
      <c r="I11" s="41"/>
      <c r="J11" s="39"/>
      <c r="K11" s="39">
        <v>98000000</v>
      </c>
      <c r="L11" s="39">
        <f t="shared" si="0"/>
        <v>98000000</v>
      </c>
      <c r="M11" s="39"/>
      <c r="N11" s="39"/>
      <c r="O11" s="39">
        <v>98000000</v>
      </c>
      <c r="P11" s="39">
        <f t="shared" ref="P11:P13" si="7">Q11+R11+S11</f>
        <v>0</v>
      </c>
      <c r="Q11" s="39">
        <f t="shared" ref="Q11:Q13" si="8">I11-M11</f>
        <v>0</v>
      </c>
      <c r="R11" s="39">
        <f t="shared" ref="R11:R13" si="9">J11-N11</f>
        <v>0</v>
      </c>
      <c r="S11" s="39">
        <f t="shared" ref="S11:S13" si="10">K11-O11</f>
        <v>0</v>
      </c>
      <c r="T11" s="40"/>
    </row>
    <row r="12" spans="1:20" ht="51" x14ac:dyDescent="0.25">
      <c r="A12" s="37"/>
      <c r="B12" s="38" t="s">
        <v>27</v>
      </c>
      <c r="C12" s="30" t="s">
        <v>17</v>
      </c>
      <c r="D12" s="31" t="s">
        <v>78</v>
      </c>
      <c r="E12" s="31" t="s">
        <v>29</v>
      </c>
      <c r="F12" s="31"/>
      <c r="G12" s="33" t="s">
        <v>43</v>
      </c>
      <c r="H12" s="39">
        <f t="shared" si="3"/>
        <v>6149165.6200000001</v>
      </c>
      <c r="I12" s="41"/>
      <c r="J12" s="39"/>
      <c r="K12" s="39">
        <v>6149165.6200000001</v>
      </c>
      <c r="L12" s="39">
        <f t="shared" si="0"/>
        <v>4324683.3600000003</v>
      </c>
      <c r="M12" s="39"/>
      <c r="N12" s="39"/>
      <c r="O12" s="39">
        <v>4324683.3600000003</v>
      </c>
      <c r="P12" s="39">
        <f t="shared" si="7"/>
        <v>1824482.2599999998</v>
      </c>
      <c r="Q12" s="39">
        <f t="shared" si="8"/>
        <v>0</v>
      </c>
      <c r="R12" s="39">
        <f t="shared" si="9"/>
        <v>0</v>
      </c>
      <c r="S12" s="39">
        <f t="shared" si="10"/>
        <v>1824482.2599999998</v>
      </c>
      <c r="T12" s="40" t="s">
        <v>39</v>
      </c>
    </row>
    <row r="13" spans="1:20" ht="51" x14ac:dyDescent="0.25">
      <c r="A13" s="37"/>
      <c r="B13" s="38" t="s">
        <v>27</v>
      </c>
      <c r="C13" s="30" t="s">
        <v>17</v>
      </c>
      <c r="D13" s="31" t="s">
        <v>33</v>
      </c>
      <c r="E13" s="31" t="s">
        <v>29</v>
      </c>
      <c r="F13" s="31"/>
      <c r="G13" s="33">
        <v>228</v>
      </c>
      <c r="H13" s="39">
        <f t="shared" si="3"/>
        <v>3506374.68</v>
      </c>
      <c r="I13" s="41"/>
      <c r="J13" s="39"/>
      <c r="K13" s="39">
        <v>3506374.68</v>
      </c>
      <c r="L13" s="39">
        <f t="shared" si="0"/>
        <v>2715426.08</v>
      </c>
      <c r="M13" s="39"/>
      <c r="N13" s="39"/>
      <c r="O13" s="39">
        <v>2715426.08</v>
      </c>
      <c r="P13" s="39">
        <f t="shared" si="7"/>
        <v>790948.60000000009</v>
      </c>
      <c r="Q13" s="39">
        <f t="shared" si="8"/>
        <v>0</v>
      </c>
      <c r="R13" s="39">
        <f t="shared" si="9"/>
        <v>0</v>
      </c>
      <c r="S13" s="39">
        <f t="shared" si="10"/>
        <v>790948.60000000009</v>
      </c>
      <c r="T13" s="40" t="s">
        <v>39</v>
      </c>
    </row>
    <row r="14" spans="1:20" ht="38.25" x14ac:dyDescent="0.25">
      <c r="A14" s="37"/>
      <c r="B14" s="38" t="s">
        <v>27</v>
      </c>
      <c r="C14" s="30" t="s">
        <v>17</v>
      </c>
      <c r="D14" s="31" t="s">
        <v>33</v>
      </c>
      <c r="E14" s="31" t="s">
        <v>29</v>
      </c>
      <c r="F14" s="33"/>
      <c r="G14" s="33" t="s">
        <v>79</v>
      </c>
      <c r="H14" s="39">
        <f t="shared" si="3"/>
        <v>42768</v>
      </c>
      <c r="I14" s="41"/>
      <c r="J14" s="39"/>
      <c r="K14" s="39">
        <v>42768</v>
      </c>
      <c r="L14" s="39">
        <f t="shared" si="0"/>
        <v>42768</v>
      </c>
      <c r="M14" s="39"/>
      <c r="N14" s="39"/>
      <c r="O14" s="39">
        <v>42768</v>
      </c>
      <c r="P14" s="39">
        <f t="shared" si="5"/>
        <v>0</v>
      </c>
      <c r="Q14" s="39">
        <f t="shared" si="6"/>
        <v>0</v>
      </c>
      <c r="R14" s="39">
        <f t="shared" si="4"/>
        <v>0</v>
      </c>
      <c r="S14" s="39">
        <f t="shared" si="4"/>
        <v>0</v>
      </c>
      <c r="T14" s="40"/>
    </row>
    <row r="15" spans="1:20" ht="27" x14ac:dyDescent="0.25">
      <c r="A15" s="42" t="s">
        <v>34</v>
      </c>
      <c r="B15" s="43" t="s">
        <v>35</v>
      </c>
      <c r="C15" s="44"/>
      <c r="D15" s="45"/>
      <c r="E15" s="46"/>
      <c r="F15" s="47"/>
      <c r="G15" s="48"/>
      <c r="H15" s="34">
        <f>I15+J15+K15</f>
        <v>21751988.399999999</v>
      </c>
      <c r="I15" s="49"/>
      <c r="J15" s="79">
        <f>J16+J25</f>
        <v>14720797</v>
      </c>
      <c r="K15" s="79">
        <f>K16+K25</f>
        <v>7031191.4000000004</v>
      </c>
      <c r="L15" s="49"/>
      <c r="M15" s="49"/>
      <c r="N15" s="49"/>
      <c r="O15" s="49"/>
      <c r="P15" s="49"/>
      <c r="Q15" s="49"/>
      <c r="R15" s="49"/>
      <c r="S15" s="49"/>
      <c r="T15" s="50"/>
    </row>
    <row r="16" spans="1:20" ht="25.5" x14ac:dyDescent="0.25">
      <c r="A16" s="51"/>
      <c r="B16" s="52" t="s">
        <v>81</v>
      </c>
      <c r="C16" s="53"/>
      <c r="D16" s="54"/>
      <c r="E16" s="54"/>
      <c r="F16" s="54"/>
      <c r="G16" s="54"/>
      <c r="H16" s="34">
        <f>I16+J16+K16</f>
        <v>20566967</v>
      </c>
      <c r="I16" s="34">
        <f>I19+I17+I20</f>
        <v>0</v>
      </c>
      <c r="J16" s="34">
        <f>J19+J17+J20+J23</f>
        <v>14720797</v>
      </c>
      <c r="K16" s="34">
        <f>K19+K17+K18</f>
        <v>5846170</v>
      </c>
      <c r="L16" s="34">
        <f>M16+N16+O16</f>
        <v>20566967</v>
      </c>
      <c r="M16" s="34">
        <f>M19+M17+M20+M23</f>
        <v>0</v>
      </c>
      <c r="N16" s="34">
        <f t="shared" ref="N16" si="11">N19+N17+N20+N23</f>
        <v>14720797</v>
      </c>
      <c r="O16" s="34">
        <f>O19+O17+O18+O20</f>
        <v>5846170</v>
      </c>
      <c r="P16" s="34">
        <f>Q16+R16+S16</f>
        <v>0</v>
      </c>
      <c r="Q16" s="34">
        <f>I16-M16</f>
        <v>0</v>
      </c>
      <c r="R16" s="34">
        <f>J16-N16</f>
        <v>0</v>
      </c>
      <c r="S16" s="34">
        <f>K16-O16</f>
        <v>0</v>
      </c>
      <c r="T16" s="55"/>
    </row>
    <row r="17" spans="1:20" ht="51" x14ac:dyDescent="0.25">
      <c r="A17" s="51" t="s">
        <v>10</v>
      </c>
      <c r="B17" s="56" t="s">
        <v>36</v>
      </c>
      <c r="C17" s="57" t="s">
        <v>18</v>
      </c>
      <c r="D17" s="58" t="s">
        <v>80</v>
      </c>
      <c r="E17" s="58">
        <v>414</v>
      </c>
      <c r="F17" s="58" t="s">
        <v>37</v>
      </c>
      <c r="G17" s="58" t="s">
        <v>38</v>
      </c>
      <c r="H17" s="39">
        <f t="shared" ref="H17:H19" si="12">I17+J17+K17</f>
        <v>14720797</v>
      </c>
      <c r="I17" s="39"/>
      <c r="J17" s="39">
        <v>14720797</v>
      </c>
      <c r="K17" s="39"/>
      <c r="L17" s="39">
        <f>M17+N17+O17</f>
        <v>14720797</v>
      </c>
      <c r="M17" s="39"/>
      <c r="N17" s="39">
        <v>14720797</v>
      </c>
      <c r="O17" s="39"/>
      <c r="P17" s="39">
        <f t="shared" ref="P17:P19" si="13">Q17+R17+S17</f>
        <v>0</v>
      </c>
      <c r="Q17" s="39">
        <f t="shared" ref="Q17:S19" si="14">I17-M17</f>
        <v>0</v>
      </c>
      <c r="R17" s="39">
        <f t="shared" si="14"/>
        <v>0</v>
      </c>
      <c r="S17" s="39">
        <f t="shared" si="14"/>
        <v>0</v>
      </c>
      <c r="T17" s="40"/>
    </row>
    <row r="18" spans="1:20" ht="51" x14ac:dyDescent="0.25">
      <c r="A18" s="51"/>
      <c r="B18" s="56" t="s">
        <v>36</v>
      </c>
      <c r="C18" s="57" t="s">
        <v>18</v>
      </c>
      <c r="D18" s="58" t="s">
        <v>80</v>
      </c>
      <c r="E18" s="58">
        <v>414</v>
      </c>
      <c r="F18" s="58" t="s">
        <v>37</v>
      </c>
      <c r="G18" s="58" t="s">
        <v>37</v>
      </c>
      <c r="H18" s="39">
        <f t="shared" si="12"/>
        <v>148694.92000000001</v>
      </c>
      <c r="I18" s="39"/>
      <c r="J18" s="39"/>
      <c r="K18" s="39">
        <v>148694.92000000001</v>
      </c>
      <c r="L18" s="39">
        <f>M18+N18+O18</f>
        <v>148694.92000000001</v>
      </c>
      <c r="M18" s="39"/>
      <c r="N18" s="39"/>
      <c r="O18" s="39">
        <v>148694.92000000001</v>
      </c>
      <c r="P18" s="39">
        <f t="shared" si="13"/>
        <v>0</v>
      </c>
      <c r="Q18" s="39">
        <v>0</v>
      </c>
      <c r="R18" s="39">
        <v>0</v>
      </c>
      <c r="S18" s="39">
        <v>0</v>
      </c>
      <c r="T18" s="40"/>
    </row>
    <row r="19" spans="1:20" ht="51" x14ac:dyDescent="0.25">
      <c r="A19" s="51"/>
      <c r="B19" s="56" t="s">
        <v>36</v>
      </c>
      <c r="C19" s="57" t="s">
        <v>18</v>
      </c>
      <c r="D19" s="58" t="s">
        <v>80</v>
      </c>
      <c r="E19" s="58">
        <v>414</v>
      </c>
      <c r="F19" s="58"/>
      <c r="G19" s="58">
        <v>228</v>
      </c>
      <c r="H19" s="39">
        <f t="shared" si="12"/>
        <v>5697475.0800000001</v>
      </c>
      <c r="I19" s="39"/>
      <c r="J19" s="39"/>
      <c r="K19" s="39">
        <v>5697475.0800000001</v>
      </c>
      <c r="L19" s="39">
        <f>M19+N19+O19</f>
        <v>5697475.0800000001</v>
      </c>
      <c r="M19" s="39"/>
      <c r="N19" s="39"/>
      <c r="O19" s="39">
        <v>5697475.0800000001</v>
      </c>
      <c r="P19" s="39">
        <f t="shared" si="13"/>
        <v>0</v>
      </c>
      <c r="Q19" s="39">
        <f t="shared" si="14"/>
        <v>0</v>
      </c>
      <c r="R19" s="39">
        <f t="shared" si="14"/>
        <v>0</v>
      </c>
      <c r="S19" s="39">
        <f t="shared" si="14"/>
        <v>0</v>
      </c>
      <c r="T19" s="40"/>
    </row>
    <row r="20" spans="1:20" ht="25.5" hidden="1" customHeight="1" x14ac:dyDescent="0.25">
      <c r="A20" s="51"/>
      <c r="B20" s="56"/>
      <c r="C20" s="57"/>
      <c r="D20" s="58"/>
      <c r="E20" s="58"/>
      <c r="F20" s="58"/>
      <c r="G20" s="5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</row>
    <row r="21" spans="1:20" hidden="1" x14ac:dyDescent="0.25">
      <c r="A21" s="51"/>
      <c r="B21" s="56"/>
      <c r="C21" s="57"/>
      <c r="D21" s="58"/>
      <c r="E21" s="58"/>
      <c r="F21" s="58"/>
      <c r="G21" s="5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</row>
    <row r="22" spans="1:20" hidden="1" x14ac:dyDescent="0.25">
      <c r="A22" s="51"/>
      <c r="B22" s="56"/>
      <c r="C22" s="57"/>
      <c r="D22" s="58"/>
      <c r="E22" s="58"/>
      <c r="F22" s="58"/>
      <c r="G22" s="5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</row>
    <row r="23" spans="1:20" ht="14.25" hidden="1" customHeight="1" x14ac:dyDescent="0.25">
      <c r="A23" s="51"/>
      <c r="B23" s="56"/>
      <c r="C23" s="57"/>
      <c r="D23" s="58"/>
      <c r="E23" s="58"/>
      <c r="F23" s="58"/>
      <c r="G23" s="5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</row>
    <row r="24" spans="1:20" ht="27" x14ac:dyDescent="0.25">
      <c r="A24" s="59"/>
      <c r="B24" s="43" t="s">
        <v>35</v>
      </c>
      <c r="C24" s="57"/>
      <c r="D24" s="33"/>
      <c r="E24" s="33"/>
      <c r="F24" s="33"/>
      <c r="G24" s="33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55"/>
    </row>
    <row r="25" spans="1:20" ht="51" x14ac:dyDescent="0.25">
      <c r="A25" s="51"/>
      <c r="B25" s="52" t="s">
        <v>40</v>
      </c>
      <c r="C25" s="60"/>
      <c r="D25" s="61"/>
      <c r="E25" s="62"/>
      <c r="F25" s="62"/>
      <c r="G25" s="62"/>
      <c r="H25" s="34">
        <f t="shared" ref="H25:H27" si="15">I25+J25+K25</f>
        <v>1185021.3999999999</v>
      </c>
      <c r="I25" s="34">
        <f>I26+I27+I28+I29+I30+I31+I32</f>
        <v>0</v>
      </c>
      <c r="J25" s="34">
        <f t="shared" ref="J25:K25" si="16">J26+J27+J28+J29+J30+J31+J32</f>
        <v>0</v>
      </c>
      <c r="K25" s="34">
        <f t="shared" si="16"/>
        <v>1185021.3999999999</v>
      </c>
      <c r="L25" s="34">
        <f t="shared" ref="L25:L45" si="17">M25+N25+O25</f>
        <v>1185021.3999999999</v>
      </c>
      <c r="M25" s="34">
        <f>M26+M27+M28+M29+M30+M31+M32</f>
        <v>0</v>
      </c>
      <c r="N25" s="34">
        <f t="shared" ref="N25:P25" si="18">N26+N27+N28+N29+N30+N31+N32</f>
        <v>0</v>
      </c>
      <c r="O25" s="34">
        <f t="shared" si="18"/>
        <v>1185021.3999999999</v>
      </c>
      <c r="P25" s="34">
        <f t="shared" si="18"/>
        <v>0</v>
      </c>
      <c r="Q25" s="34">
        <f t="shared" ref="Q25:S27" si="19">I25-M25</f>
        <v>0</v>
      </c>
      <c r="R25" s="34">
        <f t="shared" si="19"/>
        <v>0</v>
      </c>
      <c r="S25" s="34">
        <f t="shared" si="19"/>
        <v>0</v>
      </c>
      <c r="T25" s="55"/>
    </row>
    <row r="26" spans="1:20" ht="38.25" x14ac:dyDescent="0.25">
      <c r="A26" s="51" t="s">
        <v>10</v>
      </c>
      <c r="B26" s="56" t="s">
        <v>41</v>
      </c>
      <c r="C26" s="57" t="s">
        <v>18</v>
      </c>
      <c r="D26" s="31" t="s">
        <v>42</v>
      </c>
      <c r="E26" s="31" t="s">
        <v>29</v>
      </c>
      <c r="F26" s="33"/>
      <c r="G26" s="31" t="s">
        <v>43</v>
      </c>
      <c r="H26" s="39">
        <f>I26+J26+K26</f>
        <v>953392.9</v>
      </c>
      <c r="I26" s="39"/>
      <c r="J26" s="39"/>
      <c r="K26" s="39">
        <v>953392.9</v>
      </c>
      <c r="L26" s="39">
        <f t="shared" si="17"/>
        <v>953392.9</v>
      </c>
      <c r="M26" s="39"/>
      <c r="N26" s="39"/>
      <c r="O26" s="78">
        <v>953392.9</v>
      </c>
      <c r="P26" s="39">
        <f t="shared" ref="P26:P45" si="20">Q26+R26+S26</f>
        <v>0</v>
      </c>
      <c r="Q26" s="39">
        <f t="shared" si="19"/>
        <v>0</v>
      </c>
      <c r="R26" s="39">
        <f t="shared" si="19"/>
        <v>0</v>
      </c>
      <c r="S26" s="39">
        <f t="shared" si="19"/>
        <v>0</v>
      </c>
      <c r="T26" s="40"/>
    </row>
    <row r="27" spans="1:20" ht="25.5" x14ac:dyDescent="0.25">
      <c r="A27" s="51" t="s">
        <v>11</v>
      </c>
      <c r="B27" s="56" t="s">
        <v>44</v>
      </c>
      <c r="C27" s="57" t="s">
        <v>18</v>
      </c>
      <c r="D27" s="31" t="s">
        <v>42</v>
      </c>
      <c r="E27" s="31" t="s">
        <v>29</v>
      </c>
      <c r="F27" s="33"/>
      <c r="G27" s="31" t="s">
        <v>43</v>
      </c>
      <c r="H27" s="39">
        <f t="shared" si="15"/>
        <v>231628.5</v>
      </c>
      <c r="I27" s="39"/>
      <c r="J27" s="39"/>
      <c r="K27" s="39">
        <v>231628.5</v>
      </c>
      <c r="L27" s="39">
        <f t="shared" si="17"/>
        <v>231628.5</v>
      </c>
      <c r="M27" s="39"/>
      <c r="N27" s="39"/>
      <c r="O27" s="78">
        <v>231628.5</v>
      </c>
      <c r="P27" s="39">
        <f t="shared" si="20"/>
        <v>0</v>
      </c>
      <c r="Q27" s="39">
        <f t="shared" si="19"/>
        <v>0</v>
      </c>
      <c r="R27" s="39">
        <f t="shared" si="19"/>
        <v>0</v>
      </c>
      <c r="S27" s="39">
        <f t="shared" si="19"/>
        <v>0</v>
      </c>
      <c r="T27" s="40"/>
    </row>
    <row r="28" spans="1:20" hidden="1" x14ac:dyDescent="0.25">
      <c r="A28" s="51"/>
      <c r="B28" s="56"/>
      <c r="C28" s="57"/>
      <c r="D28" s="31"/>
      <c r="E28" s="31"/>
      <c r="F28" s="33"/>
      <c r="G28" s="31"/>
      <c r="H28" s="39"/>
      <c r="I28" s="39"/>
      <c r="J28" s="39"/>
      <c r="K28" s="39"/>
      <c r="L28" s="39"/>
      <c r="M28" s="39"/>
      <c r="N28" s="39"/>
      <c r="O28" s="78"/>
      <c r="P28" s="39"/>
      <c r="Q28" s="39"/>
      <c r="R28" s="39"/>
      <c r="S28" s="39"/>
      <c r="T28" s="40"/>
    </row>
    <row r="29" spans="1:20" ht="7.5" hidden="1" customHeight="1" x14ac:dyDescent="0.25">
      <c r="A29" s="51"/>
      <c r="B29" s="56"/>
      <c r="C29" s="57"/>
      <c r="D29" s="31"/>
      <c r="E29" s="31"/>
      <c r="F29" s="33"/>
      <c r="G29" s="31"/>
      <c r="H29" s="39"/>
      <c r="I29" s="41"/>
      <c r="J29" s="39"/>
      <c r="K29" s="39"/>
      <c r="L29" s="39"/>
      <c r="M29" s="39"/>
      <c r="N29" s="39"/>
      <c r="O29" s="78"/>
      <c r="P29" s="39"/>
      <c r="Q29" s="39"/>
      <c r="R29" s="39"/>
      <c r="S29" s="39"/>
      <c r="T29" s="40"/>
    </row>
    <row r="30" spans="1:20" ht="60.75" hidden="1" customHeight="1" x14ac:dyDescent="0.25">
      <c r="A30" s="51"/>
      <c r="B30" s="56"/>
      <c r="C30" s="57"/>
      <c r="D30" s="31"/>
      <c r="E30" s="31"/>
      <c r="F30" s="33"/>
      <c r="G30" s="33"/>
      <c r="H30" s="39"/>
      <c r="I30" s="41"/>
      <c r="J30" s="39"/>
      <c r="K30" s="39"/>
      <c r="L30" s="39"/>
      <c r="M30" s="39"/>
      <c r="N30" s="39"/>
      <c r="O30" s="78"/>
      <c r="P30" s="39"/>
      <c r="Q30" s="39"/>
      <c r="R30" s="39"/>
      <c r="S30" s="39"/>
      <c r="T30" s="40"/>
    </row>
    <row r="31" spans="1:20" hidden="1" x14ac:dyDescent="0.25">
      <c r="A31" s="51"/>
      <c r="B31" s="56"/>
      <c r="C31" s="57"/>
      <c r="D31" s="31"/>
      <c r="E31" s="31"/>
      <c r="F31" s="33"/>
      <c r="G31" s="33"/>
      <c r="H31" s="39"/>
      <c r="I31" s="41"/>
      <c r="J31" s="39"/>
      <c r="K31" s="39"/>
      <c r="L31" s="39"/>
      <c r="M31" s="39"/>
      <c r="N31" s="39"/>
      <c r="O31" s="78"/>
      <c r="P31" s="39"/>
      <c r="Q31" s="39"/>
      <c r="R31" s="39"/>
      <c r="S31" s="39"/>
      <c r="T31" s="40"/>
    </row>
    <row r="32" spans="1:20" hidden="1" x14ac:dyDescent="0.25">
      <c r="A32" s="51"/>
      <c r="B32" s="56"/>
      <c r="C32" s="57"/>
      <c r="D32" s="31"/>
      <c r="E32" s="31"/>
      <c r="F32" s="33"/>
      <c r="G32" s="33"/>
      <c r="H32" s="39"/>
      <c r="I32" s="41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</row>
    <row r="33" spans="1:20" ht="40.5" x14ac:dyDescent="0.25">
      <c r="A33" s="59" t="s">
        <v>45</v>
      </c>
      <c r="B33" s="43" t="s">
        <v>46</v>
      </c>
      <c r="C33" s="57"/>
      <c r="D33" s="31"/>
      <c r="E33" s="31"/>
      <c r="F33" s="31"/>
      <c r="G33" s="33"/>
      <c r="H33" s="34">
        <f>I33+J33+K33</f>
        <v>16360980</v>
      </c>
      <c r="I33" s="34">
        <f>I34</f>
        <v>0</v>
      </c>
      <c r="J33" s="34">
        <f t="shared" ref="J33" si="21">J34</f>
        <v>0</v>
      </c>
      <c r="K33" s="34">
        <f>K34+K35</f>
        <v>16360980</v>
      </c>
      <c r="L33" s="34">
        <f t="shared" si="17"/>
        <v>16197326.84</v>
      </c>
      <c r="M33" s="34">
        <f>M34</f>
        <v>0</v>
      </c>
      <c r="N33" s="34">
        <f t="shared" ref="N33" si="22">N34</f>
        <v>0</v>
      </c>
      <c r="O33" s="34">
        <f>O34+O35</f>
        <v>16197326.84</v>
      </c>
      <c r="P33" s="34">
        <f t="shared" si="20"/>
        <v>163653.15999999992</v>
      </c>
      <c r="Q33" s="34">
        <f>Q34</f>
        <v>0</v>
      </c>
      <c r="R33" s="34">
        <f t="shared" ref="R33:S33" si="23">R34</f>
        <v>0</v>
      </c>
      <c r="S33" s="34">
        <f t="shared" si="23"/>
        <v>163653.15999999992</v>
      </c>
      <c r="T33" s="55"/>
    </row>
    <row r="34" spans="1:20" ht="68.25" customHeight="1" x14ac:dyDescent="0.25">
      <c r="A34" s="51" t="s">
        <v>10</v>
      </c>
      <c r="B34" s="56" t="s">
        <v>47</v>
      </c>
      <c r="C34" s="57" t="s">
        <v>19</v>
      </c>
      <c r="D34" s="31" t="s">
        <v>48</v>
      </c>
      <c r="E34" s="31" t="s">
        <v>49</v>
      </c>
      <c r="F34" s="31"/>
      <c r="G34" s="33">
        <v>286</v>
      </c>
      <c r="H34" s="39">
        <f t="shared" ref="H34:H45" si="24">I34+J34+K34</f>
        <v>1432330</v>
      </c>
      <c r="I34" s="41"/>
      <c r="J34" s="39"/>
      <c r="K34" s="39">
        <v>1432330</v>
      </c>
      <c r="L34" s="39">
        <f t="shared" si="17"/>
        <v>1268676.8400000001</v>
      </c>
      <c r="M34" s="39"/>
      <c r="N34" s="39"/>
      <c r="O34" s="39">
        <v>1268676.8400000001</v>
      </c>
      <c r="P34" s="39">
        <f t="shared" si="20"/>
        <v>163653.15999999992</v>
      </c>
      <c r="Q34" s="39"/>
      <c r="R34" s="39"/>
      <c r="S34" s="39">
        <f>K34-O34</f>
        <v>163653.15999999992</v>
      </c>
      <c r="T34" s="40" t="s">
        <v>39</v>
      </c>
    </row>
    <row r="35" spans="1:20" ht="59.25" customHeight="1" x14ac:dyDescent="0.25">
      <c r="A35" s="51" t="s">
        <v>11</v>
      </c>
      <c r="B35" s="80" t="s">
        <v>82</v>
      </c>
      <c r="C35" s="57" t="s">
        <v>19</v>
      </c>
      <c r="D35" s="31" t="s">
        <v>48</v>
      </c>
      <c r="E35" s="31" t="s">
        <v>49</v>
      </c>
      <c r="F35" s="31"/>
      <c r="G35" s="33">
        <v>286</v>
      </c>
      <c r="H35" s="39">
        <f t="shared" si="24"/>
        <v>14928650</v>
      </c>
      <c r="I35" s="41"/>
      <c r="J35" s="39"/>
      <c r="K35" s="39">
        <v>14928650</v>
      </c>
      <c r="L35" s="39">
        <f t="shared" si="17"/>
        <v>14928650</v>
      </c>
      <c r="M35" s="39"/>
      <c r="N35" s="39"/>
      <c r="O35" s="39">
        <v>14928650</v>
      </c>
      <c r="P35" s="39">
        <f t="shared" si="20"/>
        <v>0</v>
      </c>
      <c r="Q35" s="39"/>
      <c r="R35" s="39"/>
      <c r="S35" s="39">
        <f>K35-O35</f>
        <v>0</v>
      </c>
      <c r="T35" s="40"/>
    </row>
    <row r="36" spans="1:20" ht="54" x14ac:dyDescent="0.25">
      <c r="A36" s="59" t="s">
        <v>50</v>
      </c>
      <c r="B36" s="43" t="s">
        <v>51</v>
      </c>
      <c r="C36" s="57"/>
      <c r="D36" s="31"/>
      <c r="E36" s="31"/>
      <c r="F36" s="33"/>
      <c r="G36" s="39"/>
      <c r="H36" s="39"/>
      <c r="I36" s="41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55"/>
    </row>
    <row r="37" spans="1:20" ht="25.5" x14ac:dyDescent="0.25">
      <c r="A37" s="51"/>
      <c r="B37" s="52" t="s">
        <v>52</v>
      </c>
      <c r="C37" s="60"/>
      <c r="D37" s="54"/>
      <c r="E37" s="54"/>
      <c r="F37" s="54"/>
      <c r="G37" s="54"/>
      <c r="H37" s="34">
        <f>I37+J37+K37</f>
        <v>192494322.14000002</v>
      </c>
      <c r="I37" s="34">
        <f>I38+I46+I43+I45</f>
        <v>73010000</v>
      </c>
      <c r="J37" s="34">
        <f>J39+J45</f>
        <v>112381505.05</v>
      </c>
      <c r="K37" s="34">
        <f>K40+K41+K42+K43+K44+K46</f>
        <v>7102817.0899999999</v>
      </c>
      <c r="L37" s="34">
        <f>M37+N37+O37</f>
        <v>180601108.75999999</v>
      </c>
      <c r="M37" s="34">
        <f>M38+M46+M43+M45</f>
        <v>73010000</v>
      </c>
      <c r="N37" s="34">
        <f>N38+N39+N45</f>
        <v>101971473.01000001</v>
      </c>
      <c r="O37" s="34">
        <f>O40+O41+O42+O43+O44+O46</f>
        <v>5619635.75</v>
      </c>
      <c r="P37" s="34">
        <f>Q37+R37+S37</f>
        <v>11893213.379999992</v>
      </c>
      <c r="Q37" s="34">
        <f>Q38+Q43+Q45+Q46</f>
        <v>0</v>
      </c>
      <c r="R37" s="34">
        <f>R38+R43+R45+R46</f>
        <v>10410032.039999992</v>
      </c>
      <c r="S37" s="34">
        <f>S38+S39+S40+S41+S42+S43+S44+S45+S46</f>
        <v>1483181.3400000003</v>
      </c>
      <c r="T37" s="55"/>
    </row>
    <row r="38" spans="1:20" ht="38.25" x14ac:dyDescent="0.25">
      <c r="A38" s="51" t="s">
        <v>10</v>
      </c>
      <c r="B38" s="56" t="s">
        <v>83</v>
      </c>
      <c r="C38" s="57" t="s">
        <v>20</v>
      </c>
      <c r="D38" s="31" t="s">
        <v>84</v>
      </c>
      <c r="E38" s="31" t="s">
        <v>29</v>
      </c>
      <c r="F38" s="33" t="s">
        <v>85</v>
      </c>
      <c r="G38" s="33" t="s">
        <v>86</v>
      </c>
      <c r="H38" s="39">
        <f t="shared" si="24"/>
        <v>73010000</v>
      </c>
      <c r="I38" s="39">
        <v>73010000</v>
      </c>
      <c r="J38" s="39"/>
      <c r="K38" s="39"/>
      <c r="L38" s="39">
        <f t="shared" si="17"/>
        <v>73010000</v>
      </c>
      <c r="M38" s="39">
        <v>73010000</v>
      </c>
      <c r="N38" s="39"/>
      <c r="O38" s="39">
        <v>0</v>
      </c>
      <c r="P38" s="39">
        <f t="shared" si="20"/>
        <v>0</v>
      </c>
      <c r="Q38" s="39">
        <f t="shared" ref="Q38:S45" si="25">I38-M38</f>
        <v>0</v>
      </c>
      <c r="R38" s="39">
        <f t="shared" si="25"/>
        <v>0</v>
      </c>
      <c r="S38" s="39">
        <f t="shared" si="25"/>
        <v>0</v>
      </c>
      <c r="T38" s="40"/>
    </row>
    <row r="39" spans="1:20" ht="38.25" x14ac:dyDescent="0.25">
      <c r="A39" s="51"/>
      <c r="B39" s="56" t="s">
        <v>83</v>
      </c>
      <c r="C39" s="57" t="s">
        <v>20</v>
      </c>
      <c r="D39" s="31" t="s">
        <v>84</v>
      </c>
      <c r="E39" s="31" t="s">
        <v>29</v>
      </c>
      <c r="F39" s="33" t="s">
        <v>85</v>
      </c>
      <c r="G39" s="33" t="s">
        <v>87</v>
      </c>
      <c r="H39" s="39">
        <f t="shared" si="24"/>
        <v>737474.75</v>
      </c>
      <c r="I39" s="41"/>
      <c r="J39" s="39">
        <v>737474.75</v>
      </c>
      <c r="K39" s="39"/>
      <c r="L39" s="39">
        <f t="shared" si="17"/>
        <v>737474.75</v>
      </c>
      <c r="M39" s="39"/>
      <c r="N39" s="39">
        <v>737474.75</v>
      </c>
      <c r="O39" s="39"/>
      <c r="P39" s="39">
        <f t="shared" si="20"/>
        <v>0</v>
      </c>
      <c r="Q39" s="39">
        <f t="shared" si="25"/>
        <v>0</v>
      </c>
      <c r="R39" s="39">
        <f t="shared" si="25"/>
        <v>0</v>
      </c>
      <c r="S39" s="39">
        <f t="shared" si="25"/>
        <v>0</v>
      </c>
      <c r="T39" s="40"/>
    </row>
    <row r="40" spans="1:20" ht="38.25" x14ac:dyDescent="0.25">
      <c r="A40" s="51"/>
      <c r="B40" s="56" t="s">
        <v>83</v>
      </c>
      <c r="C40" s="57" t="s">
        <v>20</v>
      </c>
      <c r="D40" s="31" t="s">
        <v>84</v>
      </c>
      <c r="E40" s="31" t="s">
        <v>29</v>
      </c>
      <c r="F40" s="33" t="s">
        <v>85</v>
      </c>
      <c r="G40" s="33" t="s">
        <v>88</v>
      </c>
      <c r="H40" s="39">
        <f t="shared" si="24"/>
        <v>744923.99</v>
      </c>
      <c r="I40" s="41"/>
      <c r="J40" s="39"/>
      <c r="K40" s="39">
        <v>744923.99</v>
      </c>
      <c r="L40" s="39">
        <f t="shared" si="17"/>
        <v>744923.99</v>
      </c>
      <c r="M40" s="39"/>
      <c r="N40" s="39"/>
      <c r="O40" s="39">
        <v>744923.99</v>
      </c>
      <c r="P40" s="39">
        <f t="shared" si="20"/>
        <v>0</v>
      </c>
      <c r="Q40" s="39">
        <f t="shared" si="25"/>
        <v>0</v>
      </c>
      <c r="R40" s="39">
        <f t="shared" si="25"/>
        <v>0</v>
      </c>
      <c r="S40" s="39">
        <f t="shared" si="25"/>
        <v>0</v>
      </c>
      <c r="T40" s="40"/>
    </row>
    <row r="41" spans="1:20" ht="38.25" x14ac:dyDescent="0.25">
      <c r="A41" s="51" t="s">
        <v>11</v>
      </c>
      <c r="B41" s="56" t="s">
        <v>83</v>
      </c>
      <c r="C41" s="57" t="s">
        <v>20</v>
      </c>
      <c r="D41" s="31" t="s">
        <v>53</v>
      </c>
      <c r="E41" s="31" t="s">
        <v>29</v>
      </c>
      <c r="F41" s="33"/>
      <c r="G41" s="33">
        <v>228</v>
      </c>
      <c r="H41" s="39">
        <f t="shared" si="24"/>
        <v>3288613.1</v>
      </c>
      <c r="I41" s="41"/>
      <c r="J41" s="39"/>
      <c r="K41" s="39">
        <v>3288613.1</v>
      </c>
      <c r="L41" s="39">
        <f t="shared" si="17"/>
        <v>2657391.92</v>
      </c>
      <c r="M41" s="39"/>
      <c r="N41" s="39"/>
      <c r="O41" s="39">
        <v>2657391.92</v>
      </c>
      <c r="P41" s="39">
        <f t="shared" si="20"/>
        <v>631221.18000000017</v>
      </c>
      <c r="Q41" s="39">
        <f t="shared" si="25"/>
        <v>0</v>
      </c>
      <c r="R41" s="39">
        <f t="shared" si="25"/>
        <v>0</v>
      </c>
      <c r="S41" s="39">
        <f t="shared" si="25"/>
        <v>631221.18000000017</v>
      </c>
      <c r="T41" s="40" t="s">
        <v>93</v>
      </c>
    </row>
    <row r="42" spans="1:20" ht="38.25" x14ac:dyDescent="0.25">
      <c r="A42" s="51"/>
      <c r="B42" s="56" t="s">
        <v>83</v>
      </c>
      <c r="C42" s="57" t="s">
        <v>20</v>
      </c>
      <c r="D42" s="31" t="s">
        <v>53</v>
      </c>
      <c r="E42" s="31" t="s">
        <v>29</v>
      </c>
      <c r="F42" s="33"/>
      <c r="G42" s="33">
        <v>347</v>
      </c>
      <c r="H42" s="39">
        <f t="shared" si="24"/>
        <v>1196</v>
      </c>
      <c r="I42" s="41"/>
      <c r="J42" s="39"/>
      <c r="K42" s="39">
        <v>1196</v>
      </c>
      <c r="L42" s="39">
        <f t="shared" si="17"/>
        <v>1196</v>
      </c>
      <c r="M42" s="39"/>
      <c r="N42" s="39"/>
      <c r="O42" s="39">
        <v>1196</v>
      </c>
      <c r="P42" s="39">
        <f t="shared" si="20"/>
        <v>0</v>
      </c>
      <c r="Q42" s="39">
        <f t="shared" si="25"/>
        <v>0</v>
      </c>
      <c r="R42" s="39">
        <f t="shared" si="25"/>
        <v>0</v>
      </c>
      <c r="S42" s="39">
        <f t="shared" si="25"/>
        <v>0</v>
      </c>
      <c r="T42" s="40"/>
    </row>
    <row r="43" spans="1:20" ht="51" x14ac:dyDescent="0.25">
      <c r="A43" s="51" t="s">
        <v>12</v>
      </c>
      <c r="B43" s="56" t="s">
        <v>54</v>
      </c>
      <c r="C43" s="57" t="s">
        <v>21</v>
      </c>
      <c r="D43" s="31" t="s">
        <v>53</v>
      </c>
      <c r="E43" s="31" t="s">
        <v>29</v>
      </c>
      <c r="F43" s="33"/>
      <c r="G43" s="33">
        <v>228</v>
      </c>
      <c r="H43" s="39">
        <f t="shared" si="24"/>
        <v>1881521.52</v>
      </c>
      <c r="I43" s="41"/>
      <c r="J43" s="39"/>
      <c r="K43" s="39">
        <v>1881521.52</v>
      </c>
      <c r="L43" s="39">
        <f t="shared" si="17"/>
        <v>1134713.2</v>
      </c>
      <c r="M43" s="39"/>
      <c r="N43" s="39"/>
      <c r="O43" s="39">
        <v>1134713.2</v>
      </c>
      <c r="P43" s="39">
        <f t="shared" si="20"/>
        <v>746808.32000000007</v>
      </c>
      <c r="Q43" s="39">
        <f t="shared" si="25"/>
        <v>0</v>
      </c>
      <c r="R43" s="39">
        <f t="shared" si="25"/>
        <v>0</v>
      </c>
      <c r="S43" s="39">
        <f t="shared" si="25"/>
        <v>746808.32000000007</v>
      </c>
      <c r="T43" s="40" t="s">
        <v>94</v>
      </c>
    </row>
    <row r="44" spans="1:20" ht="51" x14ac:dyDescent="0.25">
      <c r="A44" s="51"/>
      <c r="B44" s="56" t="s">
        <v>54</v>
      </c>
      <c r="C44" s="57" t="s">
        <v>21</v>
      </c>
      <c r="D44" s="31" t="s">
        <v>53</v>
      </c>
      <c r="E44" s="31" t="s">
        <v>29</v>
      </c>
      <c r="F44" s="33"/>
      <c r="G44" s="33">
        <v>310</v>
      </c>
      <c r="H44" s="39">
        <f t="shared" si="24"/>
        <v>58845</v>
      </c>
      <c r="I44" s="41"/>
      <c r="J44" s="39"/>
      <c r="K44" s="39">
        <v>58845</v>
      </c>
      <c r="L44" s="39"/>
      <c r="M44" s="39"/>
      <c r="N44" s="39"/>
      <c r="O44" s="39">
        <v>58845</v>
      </c>
      <c r="P44" s="39">
        <f t="shared" si="20"/>
        <v>0</v>
      </c>
      <c r="Q44" s="39">
        <f t="shared" si="25"/>
        <v>0</v>
      </c>
      <c r="R44" s="39">
        <f t="shared" si="25"/>
        <v>0</v>
      </c>
      <c r="S44" s="39">
        <f t="shared" si="25"/>
        <v>0</v>
      </c>
      <c r="T44" s="40"/>
    </row>
    <row r="45" spans="1:20" ht="51" x14ac:dyDescent="0.25">
      <c r="A45" s="51" t="s">
        <v>13</v>
      </c>
      <c r="B45" s="56" t="s">
        <v>54</v>
      </c>
      <c r="C45" s="57" t="s">
        <v>21</v>
      </c>
      <c r="D45" s="31" t="s">
        <v>89</v>
      </c>
      <c r="E45" s="31" t="s">
        <v>29</v>
      </c>
      <c r="F45" s="33" t="s">
        <v>55</v>
      </c>
      <c r="G45" s="33" t="s">
        <v>56</v>
      </c>
      <c r="H45" s="39">
        <f t="shared" si="24"/>
        <v>111644030.3</v>
      </c>
      <c r="I45" s="41"/>
      <c r="J45" s="39">
        <v>111644030.3</v>
      </c>
      <c r="K45" s="39"/>
      <c r="L45" s="39">
        <f t="shared" si="17"/>
        <v>101233998.26000001</v>
      </c>
      <c r="M45" s="39"/>
      <c r="N45" s="39">
        <v>101233998.26000001</v>
      </c>
      <c r="O45" s="39"/>
      <c r="P45" s="39">
        <f t="shared" si="20"/>
        <v>10410032.039999992</v>
      </c>
      <c r="Q45" s="39">
        <f t="shared" si="25"/>
        <v>0</v>
      </c>
      <c r="R45" s="39">
        <f t="shared" si="25"/>
        <v>10410032.039999992</v>
      </c>
      <c r="S45" s="39">
        <f t="shared" si="25"/>
        <v>0</v>
      </c>
      <c r="T45" s="40" t="s">
        <v>94</v>
      </c>
    </row>
    <row r="46" spans="1:20" ht="51" x14ac:dyDescent="0.25">
      <c r="A46" s="51"/>
      <c r="B46" s="56" t="s">
        <v>54</v>
      </c>
      <c r="C46" s="57" t="s">
        <v>21</v>
      </c>
      <c r="D46" s="31" t="s">
        <v>89</v>
      </c>
      <c r="E46" s="31" t="s">
        <v>29</v>
      </c>
      <c r="F46" s="33" t="s">
        <v>55</v>
      </c>
      <c r="G46" s="33" t="s">
        <v>55</v>
      </c>
      <c r="H46" s="39">
        <f>I46+J46+K46</f>
        <v>1127717.48</v>
      </c>
      <c r="I46" s="41"/>
      <c r="J46" s="39"/>
      <c r="K46" s="39">
        <v>1127717.48</v>
      </c>
      <c r="L46" s="39">
        <f>M46+N46+O46</f>
        <v>1022565.64</v>
      </c>
      <c r="M46" s="39"/>
      <c r="N46" s="39"/>
      <c r="O46" s="39">
        <v>1022565.64</v>
      </c>
      <c r="P46" s="39">
        <f>Q46+R46+S46</f>
        <v>105151.83999999997</v>
      </c>
      <c r="Q46" s="39">
        <f>I46-M46</f>
        <v>0</v>
      </c>
      <c r="R46" s="39">
        <f>J46-N46</f>
        <v>0</v>
      </c>
      <c r="S46" s="39">
        <f>K46-O46</f>
        <v>105151.83999999997</v>
      </c>
      <c r="T46" s="40" t="s">
        <v>94</v>
      </c>
    </row>
    <row r="47" spans="1:20" ht="94.5" x14ac:dyDescent="0.25">
      <c r="A47" s="59" t="s">
        <v>57</v>
      </c>
      <c r="B47" s="63" t="s">
        <v>58</v>
      </c>
      <c r="C47" s="44"/>
      <c r="D47" s="64"/>
      <c r="E47" s="65"/>
      <c r="F47" s="66"/>
      <c r="G47" s="67"/>
      <c r="H47" s="34">
        <f t="shared" ref="H47:S47" si="26">H48</f>
        <v>8553507.9299999997</v>
      </c>
      <c r="I47" s="34">
        <f t="shared" si="26"/>
        <v>0</v>
      </c>
      <c r="J47" s="34">
        <f t="shared" si="26"/>
        <v>8553507.9299999997</v>
      </c>
      <c r="K47" s="34">
        <f t="shared" si="26"/>
        <v>0</v>
      </c>
      <c r="L47" s="34">
        <f t="shared" si="26"/>
        <v>8553501</v>
      </c>
      <c r="M47" s="34">
        <f t="shared" si="26"/>
        <v>0</v>
      </c>
      <c r="N47" s="34">
        <f t="shared" si="26"/>
        <v>8553501</v>
      </c>
      <c r="O47" s="34">
        <f t="shared" si="26"/>
        <v>0</v>
      </c>
      <c r="P47" s="34">
        <f t="shared" si="26"/>
        <v>6.9299999997019768</v>
      </c>
      <c r="Q47" s="34">
        <f t="shared" si="26"/>
        <v>0</v>
      </c>
      <c r="R47" s="34">
        <f t="shared" si="26"/>
        <v>6.9299999997019768</v>
      </c>
      <c r="S47" s="34">
        <f t="shared" si="26"/>
        <v>0</v>
      </c>
      <c r="T47" s="68"/>
    </row>
    <row r="48" spans="1:20" ht="76.5" x14ac:dyDescent="0.25">
      <c r="A48" s="69" t="s">
        <v>10</v>
      </c>
      <c r="B48" s="70" t="s">
        <v>59</v>
      </c>
      <c r="C48" s="44" t="s">
        <v>22</v>
      </c>
      <c r="D48" s="64" t="s">
        <v>60</v>
      </c>
      <c r="E48" s="65">
        <v>412</v>
      </c>
      <c r="F48" s="71">
        <v>9253</v>
      </c>
      <c r="G48" s="67" t="s">
        <v>61</v>
      </c>
      <c r="H48" s="39">
        <f t="shared" ref="H48:H57" si="27">I48+J48+K48</f>
        <v>8553507.9299999997</v>
      </c>
      <c r="I48" s="39"/>
      <c r="J48" s="39">
        <v>8553507.9299999997</v>
      </c>
      <c r="K48" s="39"/>
      <c r="L48" s="39">
        <f t="shared" ref="L48:L57" si="28">M48+N48+O48</f>
        <v>8553501</v>
      </c>
      <c r="M48" s="39"/>
      <c r="N48" s="39">
        <v>8553501</v>
      </c>
      <c r="O48" s="39"/>
      <c r="P48" s="39">
        <f>Q48+R48+S48</f>
        <v>6.9299999997019768</v>
      </c>
      <c r="Q48" s="39">
        <f>I48-M48</f>
        <v>0</v>
      </c>
      <c r="R48" s="39">
        <f t="shared" ref="R48:S48" si="29">J48-N48</f>
        <v>6.9299999997019768</v>
      </c>
      <c r="S48" s="39">
        <f t="shared" si="29"/>
        <v>0</v>
      </c>
      <c r="T48" s="55"/>
    </row>
    <row r="49" spans="1:20" ht="81" x14ac:dyDescent="0.25">
      <c r="A49" s="59" t="s">
        <v>62</v>
      </c>
      <c r="B49" s="63" t="s">
        <v>63</v>
      </c>
      <c r="C49" s="44"/>
      <c r="D49" s="64"/>
      <c r="E49" s="65"/>
      <c r="F49" s="66"/>
      <c r="G49" s="67"/>
      <c r="H49" s="34">
        <f t="shared" si="27"/>
        <v>418766726.03999996</v>
      </c>
      <c r="I49" s="34">
        <f>I50+I51+I52+I53+I54+I55+I56+I57</f>
        <v>0</v>
      </c>
      <c r="J49" s="34">
        <f t="shared" ref="J49:K49" si="30">J50+J51+J52+J53+J54+J55+J56+J57</f>
        <v>219041169.19999999</v>
      </c>
      <c r="K49" s="34">
        <f t="shared" si="30"/>
        <v>199725556.84</v>
      </c>
      <c r="L49" s="34">
        <f t="shared" si="28"/>
        <v>407553346.99000001</v>
      </c>
      <c r="M49" s="34">
        <f>M50+M51+M52+M53+M54+M55+M56+M57</f>
        <v>0</v>
      </c>
      <c r="N49" s="34">
        <f t="shared" ref="N49:O49" si="31">N50+N51+N52+N53+N54+N55+N56+N57</f>
        <v>208627243.08000001</v>
      </c>
      <c r="O49" s="34">
        <f t="shared" si="31"/>
        <v>198926103.91</v>
      </c>
      <c r="P49" s="34">
        <f t="shared" ref="P49:P57" si="32">Q49+R49+S49</f>
        <v>11213379.049999973</v>
      </c>
      <c r="Q49" s="34">
        <f>Q50+Q51+Q52+Q53+Q54+Q55+Q56+Q57</f>
        <v>0</v>
      </c>
      <c r="R49" s="34">
        <f t="shared" ref="R49:S49" si="33">R50+R51+R52+R53+R54+R55+R56+R57</f>
        <v>10413926.119999975</v>
      </c>
      <c r="S49" s="34">
        <f t="shared" si="33"/>
        <v>799452.92999999784</v>
      </c>
      <c r="T49" s="68"/>
    </row>
    <row r="50" spans="1:20" ht="38.25" x14ac:dyDescent="0.25">
      <c r="A50" s="72" t="s">
        <v>10</v>
      </c>
      <c r="B50" s="70" t="s">
        <v>92</v>
      </c>
      <c r="C50" s="44" t="s">
        <v>23</v>
      </c>
      <c r="D50" s="64">
        <v>1240581680</v>
      </c>
      <c r="E50" s="65">
        <v>414</v>
      </c>
      <c r="F50" s="66"/>
      <c r="G50" s="66">
        <v>228</v>
      </c>
      <c r="H50" s="39">
        <f t="shared" si="27"/>
        <v>195259903.78</v>
      </c>
      <c r="I50" s="39"/>
      <c r="J50" s="39"/>
      <c r="K50" s="78">
        <v>195259903.78</v>
      </c>
      <c r="L50" s="39">
        <f t="shared" si="28"/>
        <v>194865048.09</v>
      </c>
      <c r="M50" s="39"/>
      <c r="N50" s="39"/>
      <c r="O50" s="78">
        <v>194865048.09</v>
      </c>
      <c r="P50" s="39">
        <f t="shared" si="32"/>
        <v>394855.68999999762</v>
      </c>
      <c r="Q50" s="39">
        <f>I50-M50</f>
        <v>0</v>
      </c>
      <c r="R50" s="39">
        <f>J50-N50</f>
        <v>0</v>
      </c>
      <c r="S50" s="39">
        <f>K50-O50</f>
        <v>394855.68999999762</v>
      </c>
      <c r="T50" s="40" t="s">
        <v>90</v>
      </c>
    </row>
    <row r="51" spans="1:20" hidden="1" x14ac:dyDescent="0.25">
      <c r="A51" s="72"/>
      <c r="B51" s="70"/>
      <c r="C51" s="44"/>
      <c r="D51" s="64"/>
      <c r="E51" s="65"/>
      <c r="F51" s="66"/>
      <c r="G51" s="66"/>
      <c r="H51" s="39"/>
      <c r="I51" s="39"/>
      <c r="J51" s="39"/>
      <c r="K51" s="78"/>
      <c r="L51" s="39"/>
      <c r="M51" s="39"/>
      <c r="N51" s="39"/>
      <c r="O51" s="78"/>
      <c r="P51" s="39"/>
      <c r="Q51" s="39"/>
      <c r="R51" s="39"/>
      <c r="S51" s="39"/>
      <c r="T51" s="40"/>
    </row>
    <row r="52" spans="1:20" hidden="1" x14ac:dyDescent="0.25">
      <c r="A52" s="72"/>
      <c r="B52" s="70"/>
      <c r="C52" s="44"/>
      <c r="D52" s="64"/>
      <c r="E52" s="65"/>
      <c r="F52" s="66"/>
      <c r="G52" s="66"/>
      <c r="H52" s="39"/>
      <c r="I52" s="39"/>
      <c r="J52" s="39"/>
      <c r="K52" s="78"/>
      <c r="L52" s="39"/>
      <c r="M52" s="39"/>
      <c r="N52" s="39"/>
      <c r="O52" s="78"/>
      <c r="P52" s="39"/>
      <c r="Q52" s="39"/>
      <c r="R52" s="39"/>
      <c r="S52" s="39"/>
      <c r="T52" s="68"/>
    </row>
    <row r="53" spans="1:20" ht="50.25" customHeight="1" x14ac:dyDescent="0.25">
      <c r="A53" s="72"/>
      <c r="B53" s="70" t="s">
        <v>64</v>
      </c>
      <c r="C53" s="44" t="s">
        <v>23</v>
      </c>
      <c r="D53" s="64">
        <v>1240581680</v>
      </c>
      <c r="E53" s="65">
        <v>414</v>
      </c>
      <c r="F53" s="66"/>
      <c r="G53" s="66">
        <v>228</v>
      </c>
      <c r="H53" s="39">
        <f t="shared" si="27"/>
        <v>1391976</v>
      </c>
      <c r="I53" s="39"/>
      <c r="J53" s="39"/>
      <c r="K53" s="78">
        <v>1391976</v>
      </c>
      <c r="L53" s="39">
        <f t="shared" si="28"/>
        <v>1092569.92</v>
      </c>
      <c r="M53" s="39"/>
      <c r="N53" s="39"/>
      <c r="O53" s="78">
        <v>1092569.92</v>
      </c>
      <c r="P53" s="39">
        <f t="shared" si="32"/>
        <v>299406.08000000007</v>
      </c>
      <c r="Q53" s="39">
        <f t="shared" ref="Q53:S57" si="34">I53-M53</f>
        <v>0</v>
      </c>
      <c r="R53" s="39">
        <f t="shared" si="34"/>
        <v>0</v>
      </c>
      <c r="S53" s="39">
        <f t="shared" si="34"/>
        <v>299406.08000000007</v>
      </c>
      <c r="T53" s="40" t="s">
        <v>39</v>
      </c>
    </row>
    <row r="54" spans="1:20" ht="25.5" x14ac:dyDescent="0.25">
      <c r="A54" s="72"/>
      <c r="B54" s="70" t="s">
        <v>64</v>
      </c>
      <c r="C54" s="44" t="s">
        <v>23</v>
      </c>
      <c r="D54" s="64">
        <v>1240581680</v>
      </c>
      <c r="E54" s="65">
        <v>414</v>
      </c>
      <c r="F54" s="66"/>
      <c r="G54" s="66">
        <v>347</v>
      </c>
      <c r="H54" s="39">
        <f t="shared" si="27"/>
        <v>40800</v>
      </c>
      <c r="I54" s="39"/>
      <c r="J54" s="39"/>
      <c r="K54" s="78">
        <v>40800</v>
      </c>
      <c r="L54" s="39">
        <f t="shared" si="28"/>
        <v>40800</v>
      </c>
      <c r="M54" s="39"/>
      <c r="N54" s="39"/>
      <c r="O54" s="78">
        <v>40800</v>
      </c>
      <c r="P54" s="39">
        <f t="shared" si="32"/>
        <v>0</v>
      </c>
      <c r="Q54" s="39">
        <f t="shared" si="34"/>
        <v>0</v>
      </c>
      <c r="R54" s="39">
        <f t="shared" si="34"/>
        <v>0</v>
      </c>
      <c r="S54" s="39">
        <f t="shared" si="34"/>
        <v>0</v>
      </c>
      <c r="T54" s="68"/>
    </row>
    <row r="55" spans="1:20" ht="25.5" x14ac:dyDescent="0.25">
      <c r="A55" s="72"/>
      <c r="B55" s="70" t="s">
        <v>64</v>
      </c>
      <c r="C55" s="44" t="s">
        <v>23</v>
      </c>
      <c r="D55" s="64">
        <v>1240581680</v>
      </c>
      <c r="E55" s="65">
        <v>414</v>
      </c>
      <c r="F55" s="66"/>
      <c r="G55" s="66">
        <v>310</v>
      </c>
      <c r="H55" s="39">
        <f t="shared" si="27"/>
        <v>820340</v>
      </c>
      <c r="I55" s="39"/>
      <c r="J55" s="39"/>
      <c r="K55" s="78">
        <v>820340</v>
      </c>
      <c r="L55" s="39">
        <f t="shared" si="28"/>
        <v>820340</v>
      </c>
      <c r="M55" s="39"/>
      <c r="N55" s="39"/>
      <c r="O55" s="78">
        <v>820340</v>
      </c>
      <c r="P55" s="39">
        <f t="shared" si="32"/>
        <v>0</v>
      </c>
      <c r="Q55" s="39">
        <f t="shared" si="34"/>
        <v>0</v>
      </c>
      <c r="R55" s="39">
        <f t="shared" si="34"/>
        <v>0</v>
      </c>
      <c r="S55" s="39">
        <f t="shared" si="34"/>
        <v>0</v>
      </c>
      <c r="T55" s="68"/>
    </row>
    <row r="56" spans="1:20" ht="51" x14ac:dyDescent="0.25">
      <c r="A56" s="76"/>
      <c r="B56" s="70" t="s">
        <v>65</v>
      </c>
      <c r="C56" s="44" t="s">
        <v>23</v>
      </c>
      <c r="D56" s="64" t="s">
        <v>91</v>
      </c>
      <c r="E56" s="65">
        <v>414</v>
      </c>
      <c r="F56" s="66" t="s">
        <v>66</v>
      </c>
      <c r="G56" s="66" t="s">
        <v>66</v>
      </c>
      <c r="H56" s="39">
        <f t="shared" si="27"/>
        <v>2212537.06</v>
      </c>
      <c r="I56" s="39"/>
      <c r="J56" s="39"/>
      <c r="K56" s="39">
        <v>2212537.06</v>
      </c>
      <c r="L56" s="39">
        <f t="shared" si="28"/>
        <v>2107345.9</v>
      </c>
      <c r="M56" s="39"/>
      <c r="N56" s="39"/>
      <c r="O56" s="39">
        <v>2107345.9</v>
      </c>
      <c r="P56" s="39">
        <f t="shared" si="32"/>
        <v>105191.16000000015</v>
      </c>
      <c r="Q56" s="39">
        <f t="shared" si="34"/>
        <v>0</v>
      </c>
      <c r="R56" s="39">
        <f t="shared" si="34"/>
        <v>0</v>
      </c>
      <c r="S56" s="39">
        <f t="shared" si="34"/>
        <v>105191.16000000015</v>
      </c>
      <c r="T56" s="40" t="s">
        <v>39</v>
      </c>
    </row>
    <row r="57" spans="1:20" ht="60" customHeight="1" thickBot="1" x14ac:dyDescent="0.3">
      <c r="A57" s="77"/>
      <c r="B57" s="70" t="s">
        <v>65</v>
      </c>
      <c r="C57" s="44" t="s">
        <v>23</v>
      </c>
      <c r="D57" s="64" t="s">
        <v>91</v>
      </c>
      <c r="E57" s="65">
        <v>414</v>
      </c>
      <c r="F57" s="66" t="s">
        <v>66</v>
      </c>
      <c r="G57" s="66" t="s">
        <v>67</v>
      </c>
      <c r="H57" s="39">
        <f t="shared" si="27"/>
        <v>219041169.19999999</v>
      </c>
      <c r="I57" s="73"/>
      <c r="J57" s="74">
        <v>219041169.19999999</v>
      </c>
      <c r="K57" s="74"/>
      <c r="L57" s="75">
        <f t="shared" si="28"/>
        <v>208627243.08000001</v>
      </c>
      <c r="M57" s="74"/>
      <c r="N57" s="74">
        <v>208627243.08000001</v>
      </c>
      <c r="O57" s="74"/>
      <c r="P57" s="39">
        <f t="shared" si="32"/>
        <v>10413926.119999975</v>
      </c>
      <c r="Q57" s="39">
        <f t="shared" si="34"/>
        <v>0</v>
      </c>
      <c r="R57" s="39">
        <f t="shared" si="34"/>
        <v>10413926.119999975</v>
      </c>
      <c r="S57" s="39">
        <f t="shared" si="34"/>
        <v>0</v>
      </c>
      <c r="T57" s="40" t="s">
        <v>39</v>
      </c>
    </row>
    <row r="58" spans="1:20" ht="15.75" thickBot="1" x14ac:dyDescent="0.3">
      <c r="A58" s="88" t="s">
        <v>15</v>
      </c>
      <c r="B58" s="89"/>
      <c r="C58" s="90"/>
      <c r="D58" s="9"/>
      <c r="E58" s="7"/>
      <c r="F58" s="7"/>
      <c r="G58" s="14"/>
      <c r="H58" s="8">
        <f>I58+J58+K58</f>
        <v>1119490789.6599998</v>
      </c>
      <c r="I58" s="8">
        <f>I7+I16+I25+I33+I37+I47+I49</f>
        <v>284376400</v>
      </c>
      <c r="J58" s="8">
        <f>J7+J16+J25+J33+J37+J47+J49</f>
        <v>465622544.65999997</v>
      </c>
      <c r="K58" s="8">
        <f>K7+K16+K25+K33+K37+K47+K49</f>
        <v>369491845</v>
      </c>
      <c r="L58" s="8">
        <f>M58+N58+O58</f>
        <v>1093605106.2800002</v>
      </c>
      <c r="M58" s="8">
        <f>M7+M16+M25+M33+M37+M47+M49</f>
        <v>284376400</v>
      </c>
      <c r="N58" s="8">
        <f>N7+N16+N25+N33+N37+N47+N49</f>
        <v>444798579.57000005</v>
      </c>
      <c r="O58" s="8">
        <f>O7+O16+O25+O33+O37+O47+O49</f>
        <v>364430126.71000004</v>
      </c>
      <c r="P58" s="8">
        <f>Q58+R58+S58</f>
        <v>25885683.379999876</v>
      </c>
      <c r="Q58" s="8">
        <f>I58-M58</f>
        <v>0</v>
      </c>
      <c r="R58" s="8">
        <f>J58-N58</f>
        <v>20823965.089999914</v>
      </c>
      <c r="S58" s="15">
        <f>K58-O58</f>
        <v>5061718.2899999619</v>
      </c>
      <c r="T58" s="27"/>
    </row>
    <row r="59" spans="1:20" x14ac:dyDescent="0.25">
      <c r="A59" s="10"/>
      <c r="B59" s="11"/>
      <c r="C59" s="11"/>
      <c r="D59" s="11"/>
      <c r="E59" s="11"/>
      <c r="F59" s="11"/>
      <c r="G59" s="11"/>
      <c r="H59" s="12"/>
      <c r="I59" s="12"/>
      <c r="J59" s="13"/>
      <c r="K59" s="13"/>
      <c r="L59" s="13">
        <f>L58/H58*100</f>
        <v>97.68772698988785</v>
      </c>
      <c r="M59" s="81">
        <f>L53+L54+L55+L56+L57</f>
        <v>212688298.90000001</v>
      </c>
      <c r="N59" s="13"/>
      <c r="O59" s="13"/>
      <c r="P59" s="13"/>
      <c r="Q59" s="13"/>
      <c r="R59" s="13"/>
      <c r="S59" s="13"/>
      <c r="T59" s="10"/>
    </row>
    <row r="60" spans="1:20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1:20" x14ac:dyDescent="0.25">
      <c r="A61" s="10"/>
      <c r="B61" s="11"/>
      <c r="C61" s="11"/>
      <c r="D61" s="11"/>
      <c r="E61" s="11"/>
      <c r="F61" s="11"/>
      <c r="G61" s="11"/>
      <c r="H61" s="12"/>
      <c r="I61" s="12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0"/>
    </row>
    <row r="62" spans="1:20" ht="20.25" x14ac:dyDescent="0.3">
      <c r="A62" s="91" t="s">
        <v>68</v>
      </c>
      <c r="B62" s="92"/>
      <c r="C62" s="93"/>
      <c r="D62" s="93"/>
      <c r="E62" s="93"/>
      <c r="F62" s="93"/>
      <c r="G62" s="11"/>
      <c r="H62" s="12"/>
      <c r="I62" s="12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0"/>
    </row>
    <row r="63" spans="1:20" ht="20.25" x14ac:dyDescent="0.3">
      <c r="A63" s="94" t="s">
        <v>69</v>
      </c>
      <c r="B63" s="94"/>
      <c r="C63" s="93"/>
      <c r="D63" s="93"/>
      <c r="E63" s="93"/>
      <c r="F63" s="11"/>
      <c r="G63" s="11"/>
      <c r="H63" s="12"/>
      <c r="I63" s="12"/>
      <c r="J63" s="83" t="s">
        <v>70</v>
      </c>
      <c r="K63" s="83"/>
      <c r="L63" s="13"/>
      <c r="M63" s="13"/>
      <c r="N63" s="13"/>
      <c r="O63" s="13"/>
      <c r="P63" s="13"/>
      <c r="Q63" s="13"/>
      <c r="R63" s="13"/>
      <c r="S63" s="13"/>
      <c r="T63" s="10"/>
    </row>
    <row r="64" spans="1:20" x14ac:dyDescent="0.25">
      <c r="C64" s="10"/>
      <c r="D64" s="10"/>
      <c r="E64" s="11"/>
      <c r="F64" s="10"/>
      <c r="G64" s="10"/>
      <c r="H64" s="10"/>
      <c r="I64" s="10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0"/>
    </row>
    <row r="65" spans="1:20" ht="3" customHeight="1" x14ac:dyDescent="0.25">
      <c r="A65" s="10"/>
      <c r="B65" s="11"/>
      <c r="C65" s="11"/>
      <c r="D65" s="11"/>
      <c r="E65" s="11"/>
      <c r="F65" s="10"/>
      <c r="G65" s="10"/>
      <c r="H65" s="10"/>
      <c r="I65" s="10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0"/>
    </row>
    <row r="66" spans="1:20" x14ac:dyDescent="0.25">
      <c r="C66" s="11"/>
      <c r="D66" s="11"/>
      <c r="E66" s="11"/>
      <c r="F66" s="10"/>
      <c r="G66" s="10"/>
      <c r="H66" s="10"/>
      <c r="I66" s="10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0"/>
    </row>
    <row r="67" spans="1:20" x14ac:dyDescent="0.25">
      <c r="A67" s="10"/>
      <c r="B67" s="11"/>
      <c r="C67" s="11"/>
      <c r="D67" s="11"/>
      <c r="E67" s="11"/>
      <c r="F67" s="11"/>
      <c r="G67" s="11"/>
      <c r="H67" s="12"/>
      <c r="I67" s="12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0"/>
    </row>
    <row r="68" spans="1:20" x14ac:dyDescent="0.25">
      <c r="A68" s="82"/>
      <c r="B68" s="82"/>
      <c r="C68" s="11"/>
      <c r="D68" s="11"/>
      <c r="E68" s="11"/>
      <c r="F68" s="11"/>
      <c r="G68" s="11"/>
      <c r="H68" s="12"/>
      <c r="I68" s="12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0"/>
    </row>
    <row r="69" spans="1:20" x14ac:dyDescent="0.25">
      <c r="A69" s="82"/>
      <c r="B69" s="82"/>
      <c r="C69" s="11"/>
      <c r="D69" s="11"/>
      <c r="E69" s="11"/>
      <c r="F69" s="11"/>
      <c r="G69" s="11"/>
      <c r="H69" s="12"/>
      <c r="I69" s="12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0"/>
    </row>
    <row r="70" spans="1:20" x14ac:dyDescent="0.25">
      <c r="A70" s="82" t="s">
        <v>75</v>
      </c>
      <c r="B70" s="82"/>
      <c r="C70" s="11"/>
      <c r="D70" s="11"/>
      <c r="E70" s="11"/>
      <c r="F70" s="11"/>
      <c r="G70" s="11"/>
      <c r="H70" s="12"/>
      <c r="I70" s="12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0"/>
    </row>
    <row r="71" spans="1:20" x14ac:dyDescent="0.25">
      <c r="A71" s="82" t="s">
        <v>76</v>
      </c>
      <c r="B71" s="82"/>
      <c r="C71" s="11"/>
      <c r="D71" s="11"/>
      <c r="E71" s="11"/>
      <c r="F71" s="11"/>
      <c r="G71" s="11"/>
      <c r="H71" s="12"/>
      <c r="I71" s="12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0"/>
    </row>
    <row r="72" spans="1:20" x14ac:dyDescent="0.25">
      <c r="A72" s="10"/>
      <c r="B72" s="11"/>
      <c r="C72" s="11"/>
      <c r="D72" s="11"/>
      <c r="E72" s="11"/>
      <c r="F72" s="11"/>
      <c r="G72" s="11"/>
      <c r="H72" s="12"/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0"/>
    </row>
    <row r="73" spans="1:20" x14ac:dyDescent="0.25">
      <c r="A73" s="10"/>
      <c r="B73" s="11"/>
      <c r="C73" s="11"/>
      <c r="D73" s="11"/>
      <c r="E73" s="11"/>
      <c r="F73" s="11"/>
      <c r="G73" s="11"/>
      <c r="H73" s="12"/>
      <c r="I73" s="12"/>
      <c r="J73" s="13"/>
      <c r="K73" s="13"/>
      <c r="L73" s="81"/>
      <c r="M73" s="13"/>
      <c r="N73" s="13"/>
      <c r="O73" s="13"/>
      <c r="P73" s="13"/>
      <c r="Q73" s="13"/>
      <c r="R73" s="13"/>
      <c r="S73" s="13"/>
      <c r="T73" s="10"/>
    </row>
    <row r="74" spans="1:20" x14ac:dyDescent="0.25">
      <c r="A74" s="10"/>
      <c r="B74" s="11"/>
      <c r="C74" s="11"/>
      <c r="D74" s="11"/>
      <c r="E74" s="11"/>
      <c r="F74" s="11"/>
      <c r="G74" s="11"/>
      <c r="H74" s="12"/>
      <c r="I74" s="12"/>
      <c r="J74" s="13"/>
      <c r="K74" s="13"/>
      <c r="L74" s="81"/>
      <c r="M74" s="13"/>
      <c r="N74" s="13"/>
      <c r="O74" s="13"/>
      <c r="P74" s="13"/>
      <c r="Q74" s="13"/>
      <c r="R74" s="13"/>
      <c r="S74" s="13"/>
      <c r="T74" s="10"/>
    </row>
    <row r="75" spans="1:20" x14ac:dyDescent="0.25">
      <c r="A75" s="10"/>
      <c r="B75" s="11"/>
      <c r="C75" s="11"/>
      <c r="D75" s="11"/>
      <c r="E75" s="11"/>
      <c r="F75" s="11"/>
      <c r="G75" s="11"/>
      <c r="H75" s="12"/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0"/>
    </row>
    <row r="76" spans="1:20" x14ac:dyDescent="0.25">
      <c r="A76" s="10"/>
      <c r="B76" s="11"/>
      <c r="C76" s="11"/>
      <c r="D76" s="11"/>
      <c r="E76" s="11"/>
      <c r="F76" s="11"/>
      <c r="G76" s="11"/>
      <c r="H76" s="12"/>
      <c r="I76" s="12"/>
      <c r="J76" s="13"/>
      <c r="K76" s="13"/>
      <c r="L76" s="81"/>
      <c r="M76" s="13"/>
      <c r="N76" s="13"/>
      <c r="O76" s="13"/>
      <c r="P76" s="13"/>
      <c r="Q76" s="13"/>
      <c r="R76" s="13"/>
      <c r="S76" s="13"/>
      <c r="T76" s="10"/>
    </row>
    <row r="77" spans="1:20" x14ac:dyDescent="0.25">
      <c r="A77" s="10"/>
      <c r="B77" s="11"/>
      <c r="C77" s="11"/>
      <c r="D77" s="11"/>
      <c r="E77" s="11"/>
      <c r="F77" s="11"/>
      <c r="G77" s="11"/>
      <c r="H77" s="12"/>
      <c r="I77" s="12"/>
      <c r="J77" s="13"/>
      <c r="K77" s="13"/>
      <c r="L77" s="81"/>
      <c r="M77" s="13"/>
      <c r="N77" s="13"/>
      <c r="O77" s="13"/>
      <c r="P77" s="13"/>
      <c r="Q77" s="13"/>
      <c r="R77" s="13"/>
      <c r="S77" s="13"/>
      <c r="T77" s="10"/>
    </row>
    <row r="78" spans="1:20" x14ac:dyDescent="0.25">
      <c r="A78" s="10"/>
      <c r="B78" s="11"/>
      <c r="C78" s="11"/>
      <c r="D78" s="11"/>
      <c r="E78" s="11"/>
      <c r="F78" s="11"/>
      <c r="G78" s="11"/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0"/>
    </row>
    <row r="79" spans="1:20" x14ac:dyDescent="0.25">
      <c r="A79" s="10"/>
      <c r="B79" s="11"/>
      <c r="C79" s="11"/>
      <c r="D79" s="11"/>
      <c r="E79" s="11"/>
      <c r="F79" s="11"/>
      <c r="G79" s="11"/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0"/>
    </row>
    <row r="80" spans="1:20" x14ac:dyDescent="0.25">
      <c r="A80" s="82"/>
      <c r="B80" s="82"/>
      <c r="C80" s="11"/>
      <c r="D80" s="11"/>
      <c r="E80" s="11"/>
      <c r="F80" s="11"/>
      <c r="G80" s="11"/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0"/>
    </row>
    <row r="81" spans="1:20" x14ac:dyDescent="0.25">
      <c r="A81" s="82"/>
      <c r="B81" s="82"/>
      <c r="C81" s="11"/>
      <c r="D81" s="11"/>
      <c r="E81" s="11"/>
      <c r="F81" s="11"/>
      <c r="G81" s="11"/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0"/>
    </row>
    <row r="82" spans="1:20" x14ac:dyDescent="0.25">
      <c r="A82" s="10"/>
      <c r="B82" s="11"/>
      <c r="C82" s="11"/>
      <c r="D82" s="11"/>
      <c r="E82" s="11"/>
      <c r="F82" s="11"/>
      <c r="G82" s="11"/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0"/>
    </row>
    <row r="83" spans="1:20" x14ac:dyDescent="0.25">
      <c r="A83" s="10"/>
      <c r="B83" s="11"/>
      <c r="C83" s="11"/>
      <c r="D83" s="11"/>
      <c r="E83" s="11"/>
      <c r="F83" s="11"/>
      <c r="G83" s="11"/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0"/>
    </row>
    <row r="84" spans="1:20" x14ac:dyDescent="0.25">
      <c r="A84" s="10"/>
      <c r="B84" s="11"/>
      <c r="C84" s="11"/>
      <c r="D84" s="11"/>
      <c r="E84" s="11"/>
      <c r="F84" s="11"/>
      <c r="G84" s="11"/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0"/>
    </row>
    <row r="85" spans="1:20" x14ac:dyDescent="0.25">
      <c r="A85" s="10"/>
      <c r="B85" s="11"/>
      <c r="C85" s="11"/>
      <c r="D85" s="11"/>
      <c r="E85" s="11"/>
      <c r="F85" s="11"/>
      <c r="G85" s="11"/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0"/>
    </row>
    <row r="86" spans="1:20" x14ac:dyDescent="0.25">
      <c r="A86" s="10"/>
      <c r="B86" s="11"/>
      <c r="C86" s="11"/>
      <c r="D86" s="11"/>
      <c r="E86" s="11"/>
      <c r="F86" s="11"/>
      <c r="G86" s="11"/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0"/>
    </row>
    <row r="87" spans="1:20" x14ac:dyDescent="0.25">
      <c r="A87" s="10"/>
      <c r="B87" s="11"/>
      <c r="C87" s="11"/>
      <c r="D87" s="11"/>
      <c r="E87" s="11"/>
      <c r="F87" s="11"/>
      <c r="G87" s="11"/>
      <c r="H87" s="12"/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0"/>
    </row>
    <row r="88" spans="1:20" x14ac:dyDescent="0.25">
      <c r="A88" s="10"/>
      <c r="B88" s="11"/>
      <c r="C88" s="11"/>
      <c r="D88" s="11"/>
      <c r="E88" s="11"/>
      <c r="F88" s="11"/>
      <c r="G88" s="11"/>
      <c r="H88" s="12"/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0"/>
    </row>
    <row r="89" spans="1:20" x14ac:dyDescent="0.25">
      <c r="A89" s="10"/>
      <c r="B89" s="11"/>
      <c r="C89" s="11"/>
      <c r="D89" s="11"/>
      <c r="E89" s="11"/>
      <c r="F89" s="11"/>
      <c r="G89" s="11"/>
      <c r="H89" s="12"/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0"/>
    </row>
    <row r="90" spans="1:20" x14ac:dyDescent="0.25">
      <c r="A90" s="10"/>
      <c r="B90" s="11"/>
      <c r="C90" s="11"/>
      <c r="D90" s="11"/>
      <c r="E90" s="11"/>
      <c r="F90" s="11"/>
      <c r="G90" s="11"/>
      <c r="H90" s="12"/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0"/>
    </row>
    <row r="91" spans="1:20" x14ac:dyDescent="0.25">
      <c r="A91" s="10"/>
      <c r="B91" s="11"/>
      <c r="C91" s="11"/>
      <c r="D91" s="11"/>
      <c r="E91" s="11"/>
      <c r="F91" s="11"/>
      <c r="G91" s="11"/>
      <c r="H91" s="12"/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0"/>
    </row>
    <row r="92" spans="1:20" x14ac:dyDescent="0.25">
      <c r="A92" s="10"/>
      <c r="B92" s="11"/>
      <c r="C92" s="11"/>
      <c r="D92" s="11"/>
      <c r="E92" s="11"/>
      <c r="F92" s="11"/>
      <c r="G92" s="11"/>
      <c r="H92" s="12"/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0"/>
    </row>
    <row r="93" spans="1:20" x14ac:dyDescent="0.25">
      <c r="A93" s="10"/>
      <c r="B93" s="11"/>
      <c r="C93" s="11"/>
      <c r="D93" s="11"/>
      <c r="E93" s="11"/>
      <c r="F93" s="11"/>
      <c r="G93" s="11"/>
      <c r="H93" s="12"/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0"/>
    </row>
    <row r="94" spans="1:20" x14ac:dyDescent="0.25">
      <c r="A94" s="10"/>
      <c r="B94" s="11"/>
      <c r="C94" s="11"/>
      <c r="D94" s="11"/>
      <c r="E94" s="11"/>
      <c r="F94" s="11"/>
      <c r="G94" s="11"/>
      <c r="H94" s="12"/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0"/>
    </row>
    <row r="95" spans="1:20" x14ac:dyDescent="0.25">
      <c r="A95" s="10"/>
      <c r="B95" s="11"/>
      <c r="C95" s="11"/>
      <c r="D95" s="11"/>
      <c r="E95" s="11"/>
      <c r="F95" s="11"/>
      <c r="G95" s="11"/>
      <c r="H95" s="12"/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0"/>
    </row>
    <row r="96" spans="1:20" x14ac:dyDescent="0.25">
      <c r="A96" s="10"/>
      <c r="B96" s="11"/>
      <c r="C96" s="11"/>
      <c r="D96" s="11"/>
      <c r="E96" s="11"/>
      <c r="F96" s="11"/>
      <c r="G96" s="11"/>
      <c r="H96" s="12"/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0"/>
    </row>
    <row r="97" spans="1:20" x14ac:dyDescent="0.25">
      <c r="A97" s="10"/>
      <c r="B97" s="11"/>
      <c r="C97" s="11"/>
      <c r="D97" s="11"/>
      <c r="E97" s="11"/>
      <c r="F97" s="11"/>
      <c r="G97" s="11"/>
      <c r="H97" s="12"/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0"/>
    </row>
    <row r="98" spans="1:20" x14ac:dyDescent="0.25">
      <c r="A98" s="10"/>
      <c r="B98" s="11"/>
      <c r="C98" s="11"/>
      <c r="D98" s="11"/>
      <c r="E98" s="11"/>
      <c r="F98" s="11"/>
      <c r="G98" s="11"/>
      <c r="H98" s="12"/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0"/>
    </row>
    <row r="99" spans="1:20" x14ac:dyDescent="0.25">
      <c r="A99" s="10"/>
      <c r="B99" s="11"/>
      <c r="C99" s="11"/>
      <c r="D99" s="11"/>
      <c r="E99" s="11"/>
      <c r="F99" s="11"/>
      <c r="G99" s="11"/>
      <c r="H99" s="12"/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0"/>
    </row>
    <row r="100" spans="1:20" x14ac:dyDescent="0.25">
      <c r="A100" s="10"/>
      <c r="B100" s="11"/>
      <c r="C100" s="11"/>
      <c r="D100" s="11"/>
      <c r="E100" s="11"/>
      <c r="F100" s="11"/>
      <c r="G100" s="11"/>
      <c r="H100" s="12"/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0"/>
    </row>
    <row r="101" spans="1:20" x14ac:dyDescent="0.25">
      <c r="A101" s="10"/>
      <c r="B101" s="11"/>
      <c r="C101" s="11"/>
      <c r="D101" s="11"/>
      <c r="E101" s="11"/>
      <c r="F101" s="11"/>
      <c r="G101" s="11"/>
      <c r="H101" s="12"/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0"/>
    </row>
    <row r="102" spans="1:20" x14ac:dyDescent="0.25">
      <c r="A102" s="10"/>
      <c r="B102" s="11"/>
      <c r="C102" s="11"/>
      <c r="D102" s="11"/>
      <c r="E102" s="11"/>
      <c r="F102" s="11"/>
      <c r="G102" s="11"/>
      <c r="H102" s="12"/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0"/>
    </row>
    <row r="103" spans="1:20" x14ac:dyDescent="0.25">
      <c r="A103" s="10"/>
      <c r="B103" s="11"/>
      <c r="C103" s="11"/>
      <c r="D103" s="11"/>
      <c r="E103" s="11"/>
      <c r="F103" s="11"/>
      <c r="G103" s="11"/>
      <c r="H103" s="12"/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0"/>
    </row>
    <row r="104" spans="1:20" x14ac:dyDescent="0.25">
      <c r="A104" s="10"/>
      <c r="B104" s="11"/>
      <c r="C104" s="11"/>
      <c r="D104" s="11"/>
      <c r="E104" s="11"/>
      <c r="F104" s="11"/>
      <c r="G104" s="11"/>
      <c r="H104" s="12"/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0"/>
    </row>
    <row r="105" spans="1:20" x14ac:dyDescent="0.25">
      <c r="A105" s="10"/>
      <c r="B105" s="11"/>
      <c r="C105" s="11"/>
      <c r="D105" s="11"/>
      <c r="E105" s="11"/>
      <c r="F105" s="11"/>
      <c r="G105" s="11"/>
      <c r="H105" s="12"/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0"/>
    </row>
    <row r="106" spans="1:20" x14ac:dyDescent="0.25">
      <c r="A106" s="10"/>
      <c r="B106" s="11"/>
      <c r="C106" s="11"/>
      <c r="D106" s="11"/>
      <c r="E106" s="11"/>
      <c r="F106" s="11"/>
      <c r="G106" s="11"/>
      <c r="H106" s="12"/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0"/>
    </row>
    <row r="107" spans="1:20" x14ac:dyDescent="0.25">
      <c r="A107" s="10"/>
      <c r="B107" s="11"/>
      <c r="C107" s="11"/>
      <c r="D107" s="11"/>
      <c r="E107" s="11"/>
      <c r="F107" s="11"/>
      <c r="G107" s="11"/>
      <c r="H107" s="12"/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0"/>
    </row>
    <row r="108" spans="1:20" x14ac:dyDescent="0.25">
      <c r="A108" s="10"/>
      <c r="B108" s="11"/>
      <c r="C108" s="11"/>
      <c r="D108" s="11"/>
      <c r="E108" s="11"/>
      <c r="F108" s="11"/>
      <c r="G108" s="11"/>
      <c r="H108" s="12"/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0"/>
    </row>
    <row r="109" spans="1:20" x14ac:dyDescent="0.25">
      <c r="A109" s="10"/>
      <c r="B109" s="11"/>
      <c r="C109" s="11"/>
      <c r="D109" s="11"/>
      <c r="E109" s="11"/>
      <c r="F109" s="11"/>
      <c r="G109" s="11"/>
      <c r="H109" s="12"/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0"/>
    </row>
    <row r="110" spans="1:20" x14ac:dyDescent="0.25">
      <c r="A110" s="10"/>
      <c r="B110" s="11"/>
      <c r="C110" s="11"/>
      <c r="D110" s="11"/>
      <c r="E110" s="11"/>
      <c r="F110" s="11"/>
      <c r="G110" s="11"/>
      <c r="H110" s="12"/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0"/>
    </row>
    <row r="111" spans="1:20" x14ac:dyDescent="0.25">
      <c r="A111" s="10"/>
      <c r="B111" s="11"/>
      <c r="C111" s="11"/>
      <c r="D111" s="11"/>
      <c r="E111" s="11"/>
      <c r="F111" s="11"/>
      <c r="G111" s="11"/>
      <c r="H111" s="12"/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0"/>
    </row>
    <row r="112" spans="1:20" x14ac:dyDescent="0.25">
      <c r="A112" s="10"/>
      <c r="B112" s="11"/>
      <c r="C112" s="11"/>
      <c r="D112" s="11"/>
      <c r="E112" s="11"/>
      <c r="F112" s="11"/>
      <c r="G112" s="11"/>
      <c r="H112" s="12"/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0"/>
    </row>
    <row r="113" spans="1:20" x14ac:dyDescent="0.25">
      <c r="A113" s="10"/>
      <c r="B113" s="11"/>
      <c r="C113" s="11"/>
      <c r="D113" s="11"/>
      <c r="E113" s="11"/>
      <c r="F113" s="11"/>
      <c r="G113" s="11"/>
      <c r="H113" s="12"/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0"/>
    </row>
    <row r="114" spans="1:20" x14ac:dyDescent="0.25">
      <c r="A114" s="10"/>
      <c r="B114" s="11"/>
      <c r="C114" s="11"/>
      <c r="D114" s="11"/>
      <c r="E114" s="11"/>
      <c r="F114" s="11"/>
      <c r="G114" s="11"/>
      <c r="H114" s="12"/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0"/>
    </row>
    <row r="115" spans="1:20" x14ac:dyDescent="0.25">
      <c r="A115" s="10"/>
      <c r="B115" s="11"/>
      <c r="C115" s="11"/>
      <c r="D115" s="11"/>
      <c r="E115" s="11"/>
      <c r="F115" s="11"/>
      <c r="G115" s="11"/>
      <c r="H115" s="12"/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0"/>
    </row>
    <row r="116" spans="1:20" x14ac:dyDescent="0.25">
      <c r="A116" s="10"/>
      <c r="B116" s="11"/>
      <c r="C116" s="11"/>
      <c r="D116" s="11"/>
      <c r="E116" s="11"/>
      <c r="F116" s="11"/>
      <c r="G116" s="11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0"/>
    </row>
    <row r="117" spans="1:20" x14ac:dyDescent="0.25">
      <c r="A117" s="10"/>
      <c r="B117" s="11"/>
      <c r="C117" s="11"/>
      <c r="D117" s="11"/>
      <c r="E117" s="11"/>
      <c r="F117" s="11"/>
      <c r="G117" s="11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0"/>
    </row>
    <row r="118" spans="1:20" x14ac:dyDescent="0.25">
      <c r="A118" s="10"/>
      <c r="B118" s="11"/>
      <c r="C118" s="11"/>
      <c r="D118" s="11"/>
      <c r="E118" s="11"/>
      <c r="F118" s="11"/>
      <c r="G118" s="11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0"/>
    </row>
    <row r="119" spans="1:20" x14ac:dyDescent="0.25">
      <c r="A119" s="10"/>
      <c r="B119" s="11"/>
      <c r="C119" s="11"/>
      <c r="D119" s="11"/>
      <c r="E119" s="11"/>
      <c r="F119" s="11"/>
      <c r="G119" s="11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0"/>
    </row>
    <row r="120" spans="1:20" x14ac:dyDescent="0.25">
      <c r="A120" s="10"/>
      <c r="B120" s="11"/>
      <c r="C120" s="11"/>
      <c r="D120" s="11"/>
      <c r="E120" s="11"/>
      <c r="F120" s="11"/>
      <c r="G120" s="11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0"/>
    </row>
    <row r="121" spans="1:20" x14ac:dyDescent="0.25">
      <c r="A121" s="10"/>
      <c r="B121" s="11"/>
      <c r="C121" s="11"/>
      <c r="D121" s="11"/>
      <c r="E121" s="11"/>
      <c r="F121" s="11"/>
      <c r="G121" s="11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0"/>
    </row>
    <row r="122" spans="1:20" x14ac:dyDescent="0.25">
      <c r="A122" s="10"/>
      <c r="B122" s="11"/>
      <c r="C122" s="11"/>
      <c r="D122" s="11"/>
      <c r="E122" s="11"/>
      <c r="F122" s="11"/>
      <c r="G122" s="11"/>
      <c r="H122" s="12"/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0"/>
    </row>
    <row r="123" spans="1:20" x14ac:dyDescent="0.25">
      <c r="A123" s="10"/>
      <c r="B123" s="11"/>
      <c r="C123" s="11"/>
      <c r="D123" s="11"/>
      <c r="E123" s="11"/>
      <c r="F123" s="11"/>
      <c r="G123" s="11"/>
      <c r="H123" s="12"/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0"/>
    </row>
    <row r="124" spans="1:20" x14ac:dyDescent="0.25">
      <c r="A124" s="10"/>
      <c r="B124" s="11"/>
      <c r="C124" s="11"/>
      <c r="D124" s="11"/>
      <c r="E124" s="11"/>
      <c r="F124" s="11"/>
      <c r="G124" s="11"/>
      <c r="H124" s="12"/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0"/>
    </row>
    <row r="125" spans="1:20" x14ac:dyDescent="0.25">
      <c r="A125" s="10"/>
      <c r="B125" s="11"/>
      <c r="C125" s="11"/>
      <c r="D125" s="11"/>
      <c r="E125" s="11"/>
      <c r="F125" s="11"/>
      <c r="G125" s="11"/>
      <c r="H125" s="12"/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0"/>
    </row>
    <row r="126" spans="1:20" x14ac:dyDescent="0.25">
      <c r="A126" s="10"/>
      <c r="B126" s="11"/>
      <c r="C126" s="11"/>
      <c r="D126" s="11"/>
      <c r="E126" s="11"/>
      <c r="F126" s="11"/>
      <c r="G126" s="11"/>
      <c r="H126" s="12"/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0"/>
    </row>
    <row r="127" spans="1:20" x14ac:dyDescent="0.25">
      <c r="A127" s="10"/>
      <c r="B127" s="11"/>
      <c r="C127" s="11"/>
      <c r="D127" s="11"/>
      <c r="E127" s="11"/>
      <c r="F127" s="11"/>
      <c r="G127" s="11"/>
      <c r="H127" s="12"/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0"/>
    </row>
    <row r="128" spans="1:20" x14ac:dyDescent="0.25">
      <c r="A128" s="10"/>
      <c r="B128" s="11"/>
      <c r="C128" s="11"/>
      <c r="D128" s="11"/>
      <c r="E128" s="11"/>
      <c r="F128" s="11"/>
      <c r="G128" s="11"/>
      <c r="H128" s="12"/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0"/>
    </row>
    <row r="129" spans="1:20" x14ac:dyDescent="0.25">
      <c r="A129" s="10"/>
      <c r="B129" s="11"/>
      <c r="C129" s="11"/>
      <c r="D129" s="11"/>
      <c r="E129" s="11"/>
      <c r="F129" s="11"/>
      <c r="G129" s="11"/>
      <c r="H129" s="12"/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0"/>
    </row>
    <row r="130" spans="1:20" x14ac:dyDescent="0.25">
      <c r="A130" s="10"/>
      <c r="B130" s="11"/>
      <c r="C130" s="11"/>
      <c r="D130" s="11"/>
      <c r="E130" s="11"/>
      <c r="F130" s="11"/>
      <c r="G130" s="11"/>
      <c r="H130" s="12"/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0"/>
    </row>
    <row r="131" spans="1:20" x14ac:dyDescent="0.25">
      <c r="A131" s="10"/>
      <c r="B131" s="11"/>
      <c r="C131" s="11"/>
      <c r="D131" s="11"/>
      <c r="E131" s="11"/>
      <c r="F131" s="11"/>
      <c r="G131" s="11"/>
      <c r="H131" s="12"/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0"/>
    </row>
    <row r="132" spans="1:20" x14ac:dyDescent="0.25">
      <c r="A132" s="10"/>
      <c r="B132" s="11"/>
      <c r="C132" s="11"/>
      <c r="D132" s="11"/>
      <c r="E132" s="11"/>
      <c r="F132" s="11"/>
      <c r="G132" s="11"/>
      <c r="H132" s="12"/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0"/>
    </row>
    <row r="133" spans="1:20" x14ac:dyDescent="0.25">
      <c r="A133" s="10"/>
      <c r="B133" s="11"/>
      <c r="C133" s="11"/>
      <c r="D133" s="11"/>
      <c r="E133" s="11"/>
      <c r="F133" s="11"/>
      <c r="G133" s="11"/>
      <c r="H133" s="12"/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0"/>
    </row>
    <row r="134" spans="1:20" x14ac:dyDescent="0.25">
      <c r="A134" s="10"/>
      <c r="B134" s="11"/>
      <c r="C134" s="11"/>
      <c r="D134" s="11"/>
      <c r="E134" s="11"/>
      <c r="F134" s="11"/>
      <c r="G134" s="11"/>
      <c r="H134" s="12"/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0"/>
    </row>
    <row r="135" spans="1:20" x14ac:dyDescent="0.25">
      <c r="A135" s="10"/>
      <c r="B135" s="11"/>
      <c r="C135" s="11"/>
      <c r="D135" s="11"/>
      <c r="E135" s="11"/>
      <c r="F135" s="11"/>
      <c r="G135" s="11"/>
      <c r="H135" s="12"/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0"/>
    </row>
    <row r="136" spans="1:20" x14ac:dyDescent="0.25">
      <c r="A136" s="10"/>
      <c r="B136" s="11"/>
      <c r="C136" s="11"/>
      <c r="D136" s="11"/>
      <c r="E136" s="11"/>
      <c r="F136" s="11"/>
      <c r="G136" s="11"/>
      <c r="H136" s="12"/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0"/>
    </row>
    <row r="137" spans="1:20" x14ac:dyDescent="0.25">
      <c r="A137" s="10"/>
      <c r="B137" s="11"/>
      <c r="C137" s="11"/>
      <c r="D137" s="11"/>
      <c r="E137" s="11"/>
      <c r="F137" s="11"/>
      <c r="G137" s="11"/>
      <c r="H137" s="12"/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0"/>
    </row>
    <row r="138" spans="1:20" x14ac:dyDescent="0.25">
      <c r="A138" s="10"/>
      <c r="B138" s="11"/>
      <c r="C138" s="11"/>
      <c r="D138" s="11"/>
      <c r="E138" s="11"/>
      <c r="F138" s="11"/>
      <c r="G138" s="11"/>
      <c r="H138" s="12"/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0"/>
    </row>
    <row r="139" spans="1:20" x14ac:dyDescent="0.25">
      <c r="A139" s="10"/>
      <c r="B139" s="11"/>
      <c r="C139" s="11"/>
      <c r="D139" s="11"/>
      <c r="E139" s="11"/>
      <c r="F139" s="11"/>
      <c r="G139" s="11"/>
      <c r="H139" s="12"/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0"/>
    </row>
    <row r="140" spans="1:20" x14ac:dyDescent="0.25">
      <c r="A140" s="10"/>
      <c r="B140" s="11"/>
      <c r="C140" s="11"/>
      <c r="D140" s="11"/>
      <c r="E140" s="11"/>
      <c r="F140" s="11"/>
      <c r="G140" s="11"/>
      <c r="H140" s="12"/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0"/>
    </row>
    <row r="141" spans="1:20" x14ac:dyDescent="0.25">
      <c r="A141" s="10"/>
      <c r="B141" s="11"/>
      <c r="C141" s="11"/>
      <c r="D141" s="11"/>
      <c r="E141" s="11"/>
      <c r="F141" s="11"/>
      <c r="G141" s="11"/>
      <c r="H141" s="12"/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0"/>
    </row>
    <row r="142" spans="1:20" x14ac:dyDescent="0.25">
      <c r="A142" s="10"/>
      <c r="B142" s="11"/>
      <c r="C142" s="11"/>
      <c r="D142" s="11"/>
      <c r="E142" s="11"/>
      <c r="F142" s="11"/>
      <c r="G142" s="11"/>
      <c r="H142" s="12"/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0"/>
    </row>
    <row r="143" spans="1:20" x14ac:dyDescent="0.25">
      <c r="A143" s="10"/>
      <c r="B143" s="11"/>
      <c r="C143" s="11"/>
      <c r="D143" s="11"/>
      <c r="E143" s="11"/>
      <c r="F143" s="11"/>
      <c r="G143" s="11"/>
      <c r="H143" s="12"/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0"/>
    </row>
    <row r="144" spans="1:20" x14ac:dyDescent="0.25">
      <c r="A144" s="10"/>
      <c r="B144" s="11"/>
      <c r="C144" s="11"/>
      <c r="D144" s="11"/>
      <c r="E144" s="11"/>
      <c r="F144" s="11"/>
      <c r="G144" s="11"/>
      <c r="H144" s="12"/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0"/>
    </row>
    <row r="145" spans="1:20" x14ac:dyDescent="0.25">
      <c r="A145" s="10"/>
      <c r="B145" s="11"/>
      <c r="C145" s="11"/>
      <c r="D145" s="11"/>
      <c r="E145" s="11"/>
      <c r="F145" s="11"/>
      <c r="G145" s="11"/>
      <c r="H145" s="12"/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0"/>
    </row>
    <row r="146" spans="1:20" x14ac:dyDescent="0.25">
      <c r="A146" s="10"/>
      <c r="B146" s="11"/>
      <c r="C146" s="11"/>
      <c r="D146" s="11"/>
      <c r="E146" s="11"/>
      <c r="F146" s="11"/>
      <c r="G146" s="11"/>
      <c r="H146" s="12"/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0"/>
    </row>
    <row r="147" spans="1:20" x14ac:dyDescent="0.25">
      <c r="A147" s="10"/>
      <c r="B147" s="11"/>
      <c r="C147" s="11"/>
      <c r="D147" s="11"/>
      <c r="E147" s="11"/>
      <c r="F147" s="11"/>
      <c r="G147" s="11"/>
      <c r="H147" s="12"/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0"/>
    </row>
    <row r="148" spans="1:20" x14ac:dyDescent="0.25">
      <c r="A148" s="10"/>
      <c r="B148" s="11"/>
      <c r="C148" s="11"/>
      <c r="D148" s="11"/>
      <c r="E148" s="11"/>
      <c r="F148" s="11"/>
      <c r="G148" s="11"/>
      <c r="H148" s="12"/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0"/>
    </row>
    <row r="149" spans="1:20" x14ac:dyDescent="0.25">
      <c r="A149" s="10"/>
      <c r="B149" s="11"/>
      <c r="C149" s="11"/>
      <c r="D149" s="11"/>
      <c r="E149" s="11"/>
      <c r="F149" s="11"/>
      <c r="G149" s="11"/>
      <c r="H149" s="12"/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0"/>
    </row>
    <row r="150" spans="1:20" x14ac:dyDescent="0.25">
      <c r="A150" s="10"/>
      <c r="B150" s="11"/>
      <c r="C150" s="11"/>
      <c r="D150" s="11"/>
      <c r="E150" s="11"/>
      <c r="F150" s="11"/>
      <c r="G150" s="11"/>
      <c r="H150" s="12"/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0"/>
    </row>
    <row r="151" spans="1:20" x14ac:dyDescent="0.25">
      <c r="A151" s="10"/>
      <c r="B151" s="11"/>
      <c r="C151" s="11"/>
      <c r="D151" s="11"/>
      <c r="E151" s="11"/>
      <c r="F151" s="11"/>
      <c r="G151" s="11"/>
      <c r="H151" s="12"/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0"/>
    </row>
    <row r="152" spans="1:20" x14ac:dyDescent="0.25">
      <c r="A152" s="10"/>
      <c r="B152" s="11"/>
      <c r="C152" s="11"/>
      <c r="D152" s="11"/>
      <c r="E152" s="11"/>
      <c r="F152" s="11"/>
      <c r="G152" s="11"/>
      <c r="H152" s="12"/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0"/>
    </row>
    <row r="153" spans="1:20" x14ac:dyDescent="0.25">
      <c r="A153" s="10"/>
      <c r="B153" s="11"/>
      <c r="C153" s="11"/>
      <c r="D153" s="11"/>
      <c r="E153" s="11"/>
      <c r="F153" s="11"/>
      <c r="G153" s="11"/>
      <c r="H153" s="12"/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0"/>
    </row>
    <row r="154" spans="1:20" x14ac:dyDescent="0.25">
      <c r="A154" s="10"/>
      <c r="B154" s="11"/>
      <c r="C154" s="11"/>
      <c r="D154" s="11"/>
      <c r="E154" s="11"/>
      <c r="F154" s="11"/>
      <c r="G154" s="11"/>
      <c r="H154" s="12"/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0"/>
    </row>
    <row r="155" spans="1:20" x14ac:dyDescent="0.25">
      <c r="A155" s="10"/>
      <c r="B155" s="11"/>
      <c r="C155" s="11"/>
      <c r="D155" s="11"/>
      <c r="E155" s="11"/>
      <c r="F155" s="11"/>
      <c r="G155" s="11"/>
      <c r="H155" s="12"/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0"/>
    </row>
    <row r="156" spans="1:20" x14ac:dyDescent="0.25">
      <c r="A156" s="10"/>
      <c r="B156" s="11"/>
      <c r="C156" s="11"/>
      <c r="D156" s="11"/>
      <c r="E156" s="11"/>
      <c r="F156" s="11"/>
      <c r="G156" s="11"/>
      <c r="H156" s="12"/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0"/>
    </row>
    <row r="157" spans="1:20" x14ac:dyDescent="0.25">
      <c r="A157" s="10"/>
      <c r="B157" s="11"/>
      <c r="C157" s="11"/>
      <c r="D157" s="11"/>
      <c r="E157" s="11"/>
      <c r="F157" s="11"/>
      <c r="G157" s="11"/>
      <c r="H157" s="12"/>
      <c r="I157" s="12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0"/>
    </row>
    <row r="158" spans="1:20" x14ac:dyDescent="0.25">
      <c r="A158" s="10"/>
      <c r="B158" s="11"/>
      <c r="C158" s="11"/>
      <c r="D158" s="11"/>
      <c r="E158" s="11"/>
      <c r="F158" s="11"/>
      <c r="G158" s="11"/>
      <c r="H158" s="12"/>
      <c r="I158" s="12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0"/>
    </row>
    <row r="159" spans="1:20" x14ac:dyDescent="0.25">
      <c r="A159" s="10"/>
      <c r="B159" s="11"/>
      <c r="C159" s="11"/>
      <c r="D159" s="11"/>
      <c r="E159" s="11"/>
      <c r="F159" s="11"/>
      <c r="G159" s="11"/>
      <c r="H159" s="12"/>
      <c r="I159" s="12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0"/>
    </row>
    <row r="160" spans="1:20" x14ac:dyDescent="0.25">
      <c r="A160" s="10"/>
      <c r="B160" s="11"/>
      <c r="C160" s="11"/>
      <c r="D160" s="11"/>
      <c r="E160" s="11"/>
      <c r="F160" s="11"/>
      <c r="G160" s="11"/>
      <c r="H160" s="12"/>
      <c r="I160" s="12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0"/>
    </row>
    <row r="161" spans="1:20" x14ac:dyDescent="0.25">
      <c r="A161" s="10"/>
      <c r="B161" s="11"/>
      <c r="C161" s="11"/>
      <c r="D161" s="11"/>
      <c r="E161" s="11"/>
      <c r="F161" s="11"/>
      <c r="G161" s="11"/>
      <c r="H161" s="12"/>
      <c r="I161" s="12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0"/>
    </row>
    <row r="162" spans="1:20" x14ac:dyDescent="0.25">
      <c r="A162" s="10"/>
      <c r="B162" s="11"/>
      <c r="C162" s="11"/>
      <c r="D162" s="11"/>
      <c r="E162" s="11"/>
      <c r="F162" s="11"/>
      <c r="G162" s="11"/>
      <c r="H162" s="12"/>
      <c r="I162" s="12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0"/>
    </row>
    <row r="163" spans="1:20" x14ac:dyDescent="0.25">
      <c r="A163" s="10"/>
      <c r="B163" s="11"/>
      <c r="C163" s="11"/>
      <c r="D163" s="11"/>
      <c r="E163" s="11"/>
      <c r="F163" s="11"/>
      <c r="G163" s="11"/>
      <c r="H163" s="12"/>
      <c r="I163" s="12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0"/>
    </row>
    <row r="164" spans="1:20" x14ac:dyDescent="0.25">
      <c r="A164" s="10"/>
      <c r="B164" s="11"/>
      <c r="C164" s="11"/>
      <c r="D164" s="11"/>
      <c r="E164" s="11"/>
      <c r="F164" s="11"/>
      <c r="G164" s="11"/>
      <c r="H164" s="12"/>
      <c r="I164" s="12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0"/>
    </row>
    <row r="165" spans="1:20" x14ac:dyDescent="0.25">
      <c r="A165" s="10"/>
      <c r="B165" s="11"/>
      <c r="C165" s="11"/>
      <c r="D165" s="11"/>
      <c r="E165" s="11"/>
      <c r="F165" s="11"/>
      <c r="G165" s="11"/>
      <c r="H165" s="12"/>
      <c r="I165" s="12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0"/>
    </row>
    <row r="166" spans="1:20" x14ac:dyDescent="0.25">
      <c r="A166" s="10"/>
      <c r="B166" s="11"/>
      <c r="C166" s="11"/>
      <c r="D166" s="11"/>
      <c r="E166" s="11"/>
      <c r="F166" s="11"/>
      <c r="G166" s="11"/>
      <c r="H166" s="12"/>
      <c r="I166" s="12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0"/>
    </row>
    <row r="167" spans="1:20" x14ac:dyDescent="0.25">
      <c r="A167" s="10"/>
      <c r="B167" s="11"/>
      <c r="C167" s="11"/>
      <c r="D167" s="11"/>
      <c r="E167" s="11"/>
      <c r="F167" s="11"/>
      <c r="G167" s="11"/>
      <c r="H167" s="12"/>
      <c r="I167" s="12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0"/>
    </row>
    <row r="168" spans="1:20" x14ac:dyDescent="0.25">
      <c r="A168" s="10"/>
      <c r="B168" s="11"/>
      <c r="C168" s="11"/>
      <c r="D168" s="11"/>
      <c r="E168" s="11"/>
      <c r="F168" s="11"/>
      <c r="G168" s="11"/>
      <c r="H168" s="12"/>
      <c r="I168" s="12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0"/>
    </row>
    <row r="169" spans="1:20" x14ac:dyDescent="0.25">
      <c r="A169" s="10"/>
      <c r="B169" s="11"/>
      <c r="C169" s="11"/>
      <c r="D169" s="11"/>
      <c r="E169" s="11"/>
      <c r="F169" s="11"/>
      <c r="G169" s="11"/>
      <c r="H169" s="12"/>
      <c r="I169" s="12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0"/>
    </row>
    <row r="170" spans="1:20" x14ac:dyDescent="0.25">
      <c r="A170" s="10"/>
      <c r="B170" s="11"/>
      <c r="C170" s="11"/>
      <c r="D170" s="11"/>
      <c r="E170" s="11"/>
      <c r="F170" s="11"/>
      <c r="G170" s="11"/>
      <c r="H170" s="12"/>
      <c r="I170" s="12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0"/>
    </row>
    <row r="171" spans="1:20" x14ac:dyDescent="0.25">
      <c r="A171" s="10"/>
      <c r="B171" s="11"/>
      <c r="C171" s="11"/>
      <c r="D171" s="11"/>
      <c r="E171" s="11"/>
      <c r="F171" s="11"/>
      <c r="G171" s="11"/>
      <c r="H171" s="12"/>
      <c r="I171" s="12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0"/>
    </row>
    <row r="172" spans="1:20" x14ac:dyDescent="0.25">
      <c r="A172" s="10"/>
      <c r="B172" s="11"/>
      <c r="C172" s="11"/>
      <c r="D172" s="11"/>
      <c r="E172" s="11"/>
      <c r="F172" s="11"/>
      <c r="G172" s="11"/>
      <c r="H172" s="12"/>
      <c r="I172" s="12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0"/>
    </row>
    <row r="173" spans="1:20" x14ac:dyDescent="0.25">
      <c r="A173" s="10"/>
      <c r="B173" s="11"/>
      <c r="C173" s="11"/>
      <c r="D173" s="11"/>
      <c r="E173" s="11"/>
      <c r="F173" s="11"/>
      <c r="G173" s="11"/>
      <c r="H173" s="12"/>
      <c r="I173" s="12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0"/>
    </row>
    <row r="174" spans="1:20" x14ac:dyDescent="0.25">
      <c r="A174" s="10"/>
      <c r="B174" s="11"/>
      <c r="C174" s="11"/>
      <c r="D174" s="11"/>
      <c r="E174" s="11"/>
      <c r="F174" s="11"/>
      <c r="G174" s="11"/>
      <c r="H174" s="12"/>
      <c r="I174" s="12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0"/>
    </row>
    <row r="175" spans="1:20" x14ac:dyDescent="0.25">
      <c r="A175" s="10"/>
      <c r="B175" s="11"/>
      <c r="C175" s="11"/>
      <c r="D175" s="11"/>
      <c r="E175" s="11"/>
      <c r="F175" s="11"/>
      <c r="G175" s="11"/>
      <c r="H175" s="12"/>
      <c r="I175" s="12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0"/>
    </row>
    <row r="176" spans="1:20" x14ac:dyDescent="0.25">
      <c r="A176" s="10"/>
      <c r="B176" s="11"/>
      <c r="C176" s="11"/>
      <c r="D176" s="11"/>
      <c r="E176" s="11"/>
      <c r="F176" s="11"/>
      <c r="G176" s="11"/>
      <c r="H176" s="12"/>
      <c r="I176" s="12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0"/>
    </row>
    <row r="177" spans="1:20" x14ac:dyDescent="0.25">
      <c r="A177" s="10"/>
      <c r="B177" s="11"/>
      <c r="C177" s="11"/>
      <c r="D177" s="11"/>
      <c r="E177" s="11"/>
      <c r="F177" s="11"/>
      <c r="G177" s="11"/>
      <c r="H177" s="12"/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0"/>
    </row>
    <row r="178" spans="1:20" x14ac:dyDescent="0.25">
      <c r="A178" s="10"/>
      <c r="B178" s="11"/>
      <c r="C178" s="11"/>
      <c r="D178" s="11"/>
      <c r="E178" s="11"/>
      <c r="F178" s="11"/>
      <c r="G178" s="11"/>
      <c r="H178" s="12"/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0"/>
    </row>
    <row r="179" spans="1:20" x14ac:dyDescent="0.25">
      <c r="A179" s="10"/>
      <c r="B179" s="11"/>
      <c r="C179" s="11"/>
      <c r="D179" s="11"/>
      <c r="E179" s="11"/>
      <c r="F179" s="11"/>
      <c r="G179" s="11"/>
      <c r="H179" s="12"/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0"/>
    </row>
    <row r="180" spans="1:20" x14ac:dyDescent="0.25">
      <c r="A180" s="10"/>
      <c r="B180" s="11"/>
      <c r="C180" s="11"/>
      <c r="D180" s="11"/>
      <c r="E180" s="11"/>
      <c r="F180" s="11"/>
      <c r="G180" s="11"/>
      <c r="H180" s="12"/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0"/>
    </row>
    <row r="181" spans="1:20" x14ac:dyDescent="0.25">
      <c r="A181" s="10"/>
      <c r="B181" s="11"/>
      <c r="C181" s="11"/>
      <c r="D181" s="11"/>
      <c r="E181" s="11"/>
      <c r="F181" s="11"/>
      <c r="G181" s="11"/>
      <c r="H181" s="12"/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0"/>
    </row>
    <row r="182" spans="1:20" x14ac:dyDescent="0.25">
      <c r="A182" s="10"/>
      <c r="B182" s="11"/>
      <c r="C182" s="11"/>
      <c r="D182" s="11"/>
      <c r="E182" s="11"/>
      <c r="F182" s="11"/>
      <c r="G182" s="11"/>
      <c r="H182" s="12"/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0"/>
    </row>
    <row r="183" spans="1:20" x14ac:dyDescent="0.25">
      <c r="A183" s="10"/>
      <c r="B183" s="11"/>
      <c r="C183" s="11"/>
      <c r="D183" s="11"/>
      <c r="E183" s="11"/>
      <c r="F183" s="11"/>
      <c r="G183" s="11"/>
      <c r="H183" s="12"/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0"/>
    </row>
    <row r="184" spans="1:20" x14ac:dyDescent="0.25">
      <c r="A184" s="10"/>
      <c r="B184" s="11"/>
      <c r="C184" s="11"/>
      <c r="D184" s="11"/>
      <c r="E184" s="11"/>
      <c r="F184" s="11"/>
      <c r="G184" s="11"/>
      <c r="H184" s="12"/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0"/>
    </row>
    <row r="185" spans="1:20" x14ac:dyDescent="0.25">
      <c r="A185" s="10"/>
      <c r="B185" s="11"/>
      <c r="C185" s="11"/>
      <c r="D185" s="11"/>
      <c r="E185" s="11"/>
      <c r="F185" s="11"/>
      <c r="G185" s="11"/>
      <c r="H185" s="12"/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0"/>
    </row>
    <row r="186" spans="1:20" x14ac:dyDescent="0.25">
      <c r="A186" s="10"/>
      <c r="B186" s="11"/>
      <c r="C186" s="11"/>
      <c r="D186" s="11"/>
      <c r="E186" s="11"/>
      <c r="F186" s="11"/>
      <c r="G186" s="11"/>
      <c r="H186" s="12"/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0"/>
    </row>
    <row r="187" spans="1:20" x14ac:dyDescent="0.25">
      <c r="A187" s="10"/>
      <c r="B187" s="11"/>
      <c r="C187" s="11"/>
      <c r="D187" s="11"/>
      <c r="E187" s="11"/>
      <c r="F187" s="11"/>
      <c r="G187" s="11"/>
      <c r="H187" s="12"/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0"/>
    </row>
    <row r="188" spans="1:20" x14ac:dyDescent="0.25">
      <c r="A188" s="10"/>
      <c r="B188" s="11"/>
      <c r="C188" s="11"/>
      <c r="D188" s="11"/>
      <c r="E188" s="11"/>
      <c r="F188" s="11"/>
      <c r="G188" s="11"/>
      <c r="H188" s="12"/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0"/>
    </row>
    <row r="189" spans="1:20" x14ac:dyDescent="0.25">
      <c r="A189" s="10"/>
      <c r="B189" s="11"/>
      <c r="C189" s="11"/>
      <c r="D189" s="11"/>
      <c r="E189" s="11"/>
      <c r="F189" s="11"/>
      <c r="G189" s="11"/>
      <c r="H189" s="12"/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0"/>
    </row>
    <row r="190" spans="1:20" x14ac:dyDescent="0.25">
      <c r="A190" s="10"/>
      <c r="B190" s="11"/>
      <c r="C190" s="11"/>
      <c r="D190" s="11"/>
      <c r="E190" s="11"/>
      <c r="F190" s="11"/>
      <c r="G190" s="11"/>
      <c r="H190" s="12"/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0"/>
    </row>
    <row r="191" spans="1:20" x14ac:dyDescent="0.25">
      <c r="A191" s="10"/>
      <c r="B191" s="11"/>
      <c r="C191" s="11"/>
      <c r="D191" s="11"/>
      <c r="E191" s="11"/>
      <c r="F191" s="11"/>
      <c r="G191" s="11"/>
      <c r="H191" s="12"/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0"/>
    </row>
    <row r="192" spans="1:20" x14ac:dyDescent="0.25">
      <c r="A192" s="10"/>
      <c r="B192" s="11"/>
      <c r="C192" s="11"/>
      <c r="D192" s="11"/>
      <c r="E192" s="11"/>
      <c r="F192" s="11"/>
      <c r="G192" s="11"/>
      <c r="H192" s="12"/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0"/>
    </row>
    <row r="193" spans="1:20" x14ac:dyDescent="0.25">
      <c r="A193" s="10"/>
      <c r="B193" s="11"/>
      <c r="C193" s="11"/>
      <c r="D193" s="11"/>
      <c r="E193" s="11"/>
      <c r="F193" s="11"/>
      <c r="G193" s="11"/>
      <c r="H193" s="12"/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0"/>
    </row>
    <row r="194" spans="1:20" x14ac:dyDescent="0.25">
      <c r="A194" s="10"/>
      <c r="B194" s="11"/>
      <c r="C194" s="11"/>
      <c r="D194" s="11"/>
      <c r="E194" s="11"/>
      <c r="F194" s="11"/>
      <c r="G194" s="11"/>
      <c r="H194" s="12"/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0"/>
    </row>
    <row r="195" spans="1:20" x14ac:dyDescent="0.25">
      <c r="A195" s="10"/>
      <c r="B195" s="11"/>
      <c r="C195" s="11"/>
      <c r="D195" s="11"/>
      <c r="E195" s="11"/>
      <c r="F195" s="11"/>
      <c r="G195" s="11"/>
      <c r="H195" s="12"/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0"/>
    </row>
    <row r="196" spans="1:20" x14ac:dyDescent="0.25">
      <c r="A196" s="10"/>
      <c r="B196" s="11"/>
      <c r="C196" s="11"/>
      <c r="D196" s="11"/>
      <c r="E196" s="11"/>
      <c r="F196" s="11"/>
      <c r="G196" s="11"/>
      <c r="H196" s="12"/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0"/>
    </row>
    <row r="197" spans="1:20" x14ac:dyDescent="0.25">
      <c r="A197" s="10"/>
      <c r="B197" s="11"/>
      <c r="C197" s="11"/>
      <c r="D197" s="11"/>
      <c r="E197" s="11"/>
      <c r="F197" s="11"/>
      <c r="G197" s="11"/>
      <c r="H197" s="12"/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0"/>
    </row>
    <row r="198" spans="1:20" x14ac:dyDescent="0.25">
      <c r="A198" s="10"/>
      <c r="B198" s="11"/>
      <c r="C198" s="11"/>
      <c r="D198" s="11"/>
      <c r="E198" s="11"/>
      <c r="F198" s="11"/>
      <c r="G198" s="11"/>
      <c r="H198" s="12"/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0"/>
    </row>
    <row r="199" spans="1:20" x14ac:dyDescent="0.25">
      <c r="A199" s="10"/>
      <c r="B199" s="11"/>
      <c r="C199" s="11"/>
      <c r="D199" s="11"/>
      <c r="E199" s="11"/>
      <c r="F199" s="11"/>
      <c r="G199" s="11"/>
      <c r="H199" s="12"/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0"/>
    </row>
    <row r="200" spans="1:20" x14ac:dyDescent="0.25">
      <c r="A200" s="10"/>
      <c r="B200" s="11"/>
      <c r="C200" s="11"/>
      <c r="D200" s="11"/>
      <c r="E200" s="11"/>
      <c r="F200" s="11"/>
      <c r="G200" s="11"/>
      <c r="H200" s="12"/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0"/>
    </row>
    <row r="201" spans="1:20" x14ac:dyDescent="0.25">
      <c r="A201" s="10"/>
      <c r="B201" s="11"/>
      <c r="C201" s="11"/>
      <c r="D201" s="11"/>
      <c r="E201" s="11"/>
      <c r="F201" s="11"/>
      <c r="G201" s="11"/>
      <c r="H201" s="12"/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0"/>
    </row>
    <row r="202" spans="1:20" x14ac:dyDescent="0.25">
      <c r="A202" s="10"/>
      <c r="B202" s="11"/>
      <c r="C202" s="11"/>
      <c r="D202" s="11"/>
      <c r="E202" s="11"/>
      <c r="F202" s="11"/>
      <c r="G202" s="11"/>
      <c r="H202" s="12"/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0"/>
    </row>
    <row r="203" spans="1:20" x14ac:dyDescent="0.25">
      <c r="A203" s="10"/>
      <c r="B203" s="11"/>
      <c r="C203" s="11"/>
      <c r="D203" s="11"/>
      <c r="E203" s="11"/>
      <c r="F203" s="11"/>
      <c r="G203" s="11"/>
      <c r="H203" s="12"/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0"/>
    </row>
    <row r="204" spans="1:20" x14ac:dyDescent="0.25">
      <c r="A204" s="10"/>
      <c r="B204" s="11"/>
      <c r="C204" s="11"/>
      <c r="D204" s="11"/>
      <c r="E204" s="11"/>
      <c r="F204" s="11"/>
      <c r="G204" s="11"/>
      <c r="H204" s="12"/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0"/>
    </row>
    <row r="205" spans="1:20" x14ac:dyDescent="0.25">
      <c r="A205" s="10"/>
      <c r="B205" s="11"/>
      <c r="C205" s="11"/>
      <c r="D205" s="11"/>
      <c r="E205" s="11"/>
      <c r="F205" s="11"/>
      <c r="G205" s="11"/>
      <c r="H205" s="12"/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0"/>
    </row>
    <row r="206" spans="1:20" x14ac:dyDescent="0.25">
      <c r="A206" s="10"/>
      <c r="B206" s="11"/>
      <c r="C206" s="11"/>
      <c r="D206" s="11"/>
      <c r="E206" s="11"/>
      <c r="F206" s="11"/>
      <c r="G206" s="11"/>
      <c r="H206" s="12"/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0"/>
    </row>
    <row r="207" spans="1:20" x14ac:dyDescent="0.25">
      <c r="A207" s="10"/>
      <c r="B207" s="11"/>
      <c r="C207" s="11"/>
      <c r="D207" s="11"/>
      <c r="E207" s="11"/>
      <c r="F207" s="11"/>
      <c r="G207" s="11"/>
      <c r="H207" s="12"/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0"/>
    </row>
    <row r="208" spans="1:20" x14ac:dyDescent="0.25">
      <c r="A208" s="10"/>
      <c r="B208" s="11"/>
      <c r="C208" s="11"/>
      <c r="D208" s="11"/>
      <c r="E208" s="11"/>
      <c r="F208" s="11"/>
      <c r="G208" s="11"/>
      <c r="H208" s="12"/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0"/>
    </row>
    <row r="209" spans="1:20" x14ac:dyDescent="0.25">
      <c r="A209" s="10"/>
      <c r="B209" s="11"/>
      <c r="C209" s="11"/>
      <c r="D209" s="11"/>
      <c r="E209" s="11"/>
      <c r="F209" s="11"/>
      <c r="G209" s="11"/>
      <c r="H209" s="12"/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0"/>
    </row>
    <row r="210" spans="1:20" x14ac:dyDescent="0.25">
      <c r="A210" s="10"/>
      <c r="B210" s="11"/>
      <c r="C210" s="11"/>
      <c r="D210" s="11"/>
      <c r="E210" s="11"/>
      <c r="F210" s="11"/>
      <c r="G210" s="11"/>
      <c r="H210" s="12"/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0"/>
    </row>
    <row r="211" spans="1:20" x14ac:dyDescent="0.25">
      <c r="A211" s="10"/>
      <c r="B211" s="11"/>
      <c r="C211" s="11"/>
      <c r="D211" s="11"/>
      <c r="E211" s="11"/>
      <c r="F211" s="11"/>
      <c r="G211" s="11"/>
      <c r="H211" s="12"/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0"/>
    </row>
    <row r="212" spans="1:20" x14ac:dyDescent="0.25">
      <c r="A212" s="10"/>
      <c r="B212" s="11"/>
      <c r="C212" s="11"/>
      <c r="D212" s="11"/>
      <c r="E212" s="11"/>
      <c r="F212" s="11"/>
      <c r="G212" s="11"/>
      <c r="H212" s="12"/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0"/>
    </row>
    <row r="213" spans="1:20" x14ac:dyDescent="0.25">
      <c r="A213" s="10"/>
      <c r="B213" s="11"/>
      <c r="C213" s="11"/>
      <c r="D213" s="11"/>
      <c r="E213" s="11"/>
      <c r="F213" s="11"/>
      <c r="G213" s="11"/>
      <c r="H213" s="12"/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0"/>
    </row>
    <row r="214" spans="1:20" x14ac:dyDescent="0.25">
      <c r="A214" s="10"/>
      <c r="B214" s="11"/>
      <c r="C214" s="11"/>
      <c r="D214" s="11"/>
      <c r="E214" s="11"/>
      <c r="F214" s="11"/>
      <c r="G214" s="11"/>
      <c r="H214" s="12"/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0"/>
    </row>
    <row r="215" spans="1:20" x14ac:dyDescent="0.25">
      <c r="A215" s="10"/>
      <c r="B215" s="11"/>
      <c r="C215" s="11"/>
      <c r="D215" s="11"/>
      <c r="E215" s="11"/>
      <c r="F215" s="11"/>
      <c r="G215" s="11"/>
      <c r="H215" s="12"/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0"/>
    </row>
    <row r="216" spans="1:20" x14ac:dyDescent="0.25">
      <c r="A216" s="10"/>
      <c r="B216" s="11"/>
      <c r="C216" s="11"/>
      <c r="D216" s="11"/>
      <c r="E216" s="11"/>
      <c r="F216" s="11"/>
      <c r="G216" s="11"/>
      <c r="H216" s="12"/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0"/>
    </row>
  </sheetData>
  <mergeCells count="24">
    <mergeCell ref="A80:B80"/>
    <mergeCell ref="A81:B81"/>
    <mergeCell ref="A70:B70"/>
    <mergeCell ref="A71:B71"/>
    <mergeCell ref="B2:S2"/>
    <mergeCell ref="B3:S3"/>
    <mergeCell ref="A4:A5"/>
    <mergeCell ref="B4:B5"/>
    <mergeCell ref="C4:C5"/>
    <mergeCell ref="D4:D5"/>
    <mergeCell ref="E4:E5"/>
    <mergeCell ref="F4:F5"/>
    <mergeCell ref="G4:G5"/>
    <mergeCell ref="H4:K4"/>
    <mergeCell ref="L4:O4"/>
    <mergeCell ref="P4:S4"/>
    <mergeCell ref="A69:B69"/>
    <mergeCell ref="J63:K63"/>
    <mergeCell ref="A60:T60"/>
    <mergeCell ref="T4:T5"/>
    <mergeCell ref="A58:C58"/>
    <mergeCell ref="A68:B68"/>
    <mergeCell ref="A62:F62"/>
    <mergeCell ref="A63:E63"/>
  </mergeCells>
  <pageMargins left="0.19685039370078741" right="0.19685039370078741" top="0.59055118110236227" bottom="0.19685039370078741" header="0.19685039370078741" footer="0.19685039370078741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КАП. вложения (без 0409)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2026-02-10T13:21:47Z</dcterms:modified>
</cp:coreProperties>
</file>