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27795" windowHeight="12090" activeTab="3"/>
  </bookViews>
  <sheets>
    <sheet name="Прил 1" sheetId="1" r:id="rId1"/>
    <sheet name="Прил 2" sheetId="2" r:id="rId2"/>
    <sheet name="Прил 3" sheetId="3" r:id="rId3"/>
    <sheet name="Прил 4" sheetId="4" r:id="rId4"/>
    <sheet name="Пр 5" sheetId="5" r:id="rId5"/>
  </sheets>
  <definedNames>
    <definedName name="_xlnm._FilterDatabase" localSheetId="1" hidden="1">'Прил 2'!$G$6:$I$665</definedName>
    <definedName name="_xlnm._FilterDatabase" localSheetId="2" hidden="1">'Прил 3'!$A$1:$H$633</definedName>
    <definedName name="_xlnm.Print_Area" localSheetId="4">'Пр 5'!$A$1:$E$35</definedName>
    <definedName name="_xlnm.Print_Area" localSheetId="0">'Прил 1'!$A$1:$E$190</definedName>
    <definedName name="_xlnm.Print_Area" localSheetId="1">'Прил 2'!$A$1:$I$689</definedName>
    <definedName name="_xlnm.Print_Area" localSheetId="2">'Прил 3'!$A$1:$H$648</definedName>
    <definedName name="_xlnm.Print_Area" localSheetId="3">'Прил 4'!$A$1:$K$718</definedName>
  </definedNames>
  <calcPr calcId="145621"/>
</workbook>
</file>

<file path=xl/calcChain.xml><?xml version="1.0" encoding="utf-8"?>
<calcChain xmlns="http://schemas.openxmlformats.org/spreadsheetml/2006/main">
  <c r="J11" i="4" l="1"/>
  <c r="E123" i="1" l="1"/>
  <c r="E124" i="1"/>
  <c r="E98" i="1"/>
  <c r="E99" i="1"/>
  <c r="E77" i="1"/>
  <c r="E78" i="1"/>
  <c r="E79" i="1"/>
  <c r="E60" i="1"/>
  <c r="E61" i="1"/>
  <c r="E62" i="1"/>
  <c r="E63" i="1"/>
  <c r="E64" i="1"/>
  <c r="E65" i="1"/>
  <c r="E48" i="1"/>
  <c r="E49" i="1"/>
  <c r="E39" i="1"/>
  <c r="E40" i="1"/>
  <c r="E30" i="1"/>
  <c r="E31" i="1"/>
  <c r="E32" i="1"/>
  <c r="E33" i="1"/>
  <c r="E34" i="1"/>
  <c r="E35" i="1"/>
  <c r="E36" i="1"/>
  <c r="E37" i="1"/>
  <c r="E13" i="1"/>
  <c r="E14" i="1"/>
  <c r="E15" i="1"/>
  <c r="E16" i="1"/>
  <c r="E17" i="1"/>
  <c r="E18" i="1"/>
  <c r="E19" i="1"/>
  <c r="E20" i="1"/>
  <c r="E21" i="1"/>
  <c r="E22" i="1"/>
  <c r="E23" i="1"/>
  <c r="E24" i="1"/>
  <c r="E25" i="1"/>
  <c r="E26" i="1"/>
  <c r="E27" i="1"/>
  <c r="D88" i="1"/>
  <c r="C89" i="1"/>
  <c r="E120" i="1"/>
  <c r="E121" i="1"/>
  <c r="C110" i="1"/>
  <c r="D110" i="1"/>
  <c r="C11" i="1"/>
  <c r="D11" i="1"/>
  <c r="C176" i="1" l="1"/>
  <c r="C172" i="1"/>
  <c r="C163" i="1"/>
  <c r="D152" i="1"/>
  <c r="C152" i="1"/>
  <c r="D148" i="1"/>
  <c r="C148" i="1"/>
  <c r="C146" i="1"/>
  <c r="D132" i="1"/>
  <c r="C132" i="1"/>
  <c r="E137" i="1"/>
  <c r="E138" i="1"/>
  <c r="D137" i="1"/>
  <c r="C137" i="1"/>
  <c r="J694" i="4"/>
  <c r="I694" i="4"/>
  <c r="K695" i="4"/>
  <c r="K696" i="4"/>
  <c r="K697" i="4"/>
  <c r="I664" i="4"/>
  <c r="J664" i="4"/>
  <c r="H664" i="4"/>
  <c r="K679" i="4"/>
  <c r="K680" i="4"/>
  <c r="K681" i="4"/>
  <c r="K676" i="4"/>
  <c r="K677" i="4"/>
  <c r="K678" i="4"/>
  <c r="K672" i="4"/>
  <c r="K673" i="4"/>
  <c r="K674" i="4"/>
  <c r="K675" i="4"/>
  <c r="K671" i="4"/>
  <c r="K668" i="4"/>
  <c r="K669" i="4"/>
  <c r="K670" i="4"/>
  <c r="I640" i="4"/>
  <c r="J640" i="4"/>
  <c r="H640" i="4"/>
  <c r="K641" i="4"/>
  <c r="K642" i="4"/>
  <c r="K643" i="4"/>
  <c r="J633" i="4"/>
  <c r="I633" i="4"/>
  <c r="K634" i="4"/>
  <c r="K635" i="4"/>
  <c r="K636" i="4"/>
  <c r="J622" i="4"/>
  <c r="I622" i="4"/>
  <c r="K627" i="4"/>
  <c r="K628" i="4"/>
  <c r="K629" i="4"/>
  <c r="K623" i="4"/>
  <c r="K624" i="4"/>
  <c r="K625" i="4"/>
  <c r="K626" i="4"/>
  <c r="J606" i="4"/>
  <c r="I606" i="4"/>
  <c r="K607" i="4"/>
  <c r="K608" i="4"/>
  <c r="K609" i="4"/>
  <c r="K610" i="4"/>
  <c r="K611" i="4"/>
  <c r="K612" i="4"/>
  <c r="K613" i="4"/>
  <c r="K614" i="4"/>
  <c r="K615" i="4"/>
  <c r="K616" i="4"/>
  <c r="K617" i="4"/>
  <c r="K618" i="4"/>
  <c r="K619" i="4"/>
  <c r="K620" i="4"/>
  <c r="K621" i="4"/>
  <c r="I592" i="4"/>
  <c r="J592" i="4"/>
  <c r="H592" i="4"/>
  <c r="K596" i="4"/>
  <c r="K597" i="4"/>
  <c r="K598" i="4"/>
  <c r="K563" i="4"/>
  <c r="K564" i="4"/>
  <c r="K565" i="4"/>
  <c r="K566" i="4"/>
  <c r="K567" i="4"/>
  <c r="K568" i="4"/>
  <c r="K569" i="4"/>
  <c r="K570" i="4"/>
  <c r="K571" i="4"/>
  <c r="K572" i="4"/>
  <c r="K573" i="4"/>
  <c r="K574" i="4"/>
  <c r="K575" i="4"/>
  <c r="K576" i="4"/>
  <c r="K577" i="4"/>
  <c r="K578" i="4"/>
  <c r="K579" i="4"/>
  <c r="K580" i="4"/>
  <c r="K581" i="4"/>
  <c r="K582" i="4"/>
  <c r="K583" i="4"/>
  <c r="K584" i="4"/>
  <c r="K622" i="4" l="1"/>
  <c r="K606" i="4"/>
  <c r="I287" i="4"/>
  <c r="J287" i="4"/>
  <c r="H287" i="4"/>
  <c r="K131" i="4"/>
  <c r="I142" i="2" l="1"/>
  <c r="I143" i="2"/>
  <c r="I144" i="2"/>
  <c r="I145" i="2"/>
  <c r="I658" i="2"/>
  <c r="I659" i="2"/>
  <c r="I660" i="2"/>
  <c r="I422" i="2"/>
  <c r="I423" i="2"/>
  <c r="I424" i="2"/>
  <c r="I382" i="2"/>
  <c r="I383" i="2"/>
  <c r="I384" i="2"/>
  <c r="I368" i="2"/>
  <c r="I369" i="2"/>
  <c r="I370" i="2"/>
  <c r="I371" i="2"/>
  <c r="I372" i="2"/>
  <c r="I373" i="2"/>
  <c r="I289" i="2"/>
  <c r="I290" i="2"/>
  <c r="I291" i="2"/>
  <c r="I292" i="2"/>
  <c r="I293" i="2"/>
  <c r="I294" i="2"/>
  <c r="I295" i="2"/>
  <c r="I296" i="2"/>
  <c r="I297" i="2"/>
  <c r="I298" i="2"/>
  <c r="I299" i="2"/>
  <c r="I300" i="2"/>
  <c r="I227" i="2" l="1"/>
  <c r="I228" i="2"/>
  <c r="I229" i="2"/>
  <c r="I208" i="2"/>
  <c r="I209" i="2"/>
  <c r="I210" i="2"/>
  <c r="I179" i="2"/>
  <c r="I180" i="2"/>
  <c r="I181" i="2"/>
  <c r="I146" i="2"/>
  <c r="I147" i="2"/>
  <c r="I148" i="2"/>
  <c r="I118" i="2" l="1"/>
  <c r="I119" i="2"/>
  <c r="I120" i="2"/>
  <c r="I25" i="2"/>
  <c r="I26" i="2"/>
  <c r="I27" i="2"/>
  <c r="I28" i="2"/>
  <c r="I29" i="2"/>
  <c r="I30" i="2"/>
  <c r="I31" i="2"/>
  <c r="I32" i="2"/>
  <c r="I33" i="2"/>
  <c r="I34" i="2"/>
  <c r="I35" i="2"/>
  <c r="I36" i="2"/>
  <c r="H605" i="3"/>
  <c r="H606" i="3"/>
  <c r="H607" i="3"/>
  <c r="H528" i="3"/>
  <c r="H529" i="3"/>
  <c r="H530" i="3"/>
  <c r="H531" i="3"/>
  <c r="H532" i="3"/>
  <c r="H533" i="3"/>
  <c r="H534" i="3"/>
  <c r="H504" i="3"/>
  <c r="H505" i="3"/>
  <c r="H506" i="3"/>
  <c r="H251" i="3"/>
  <c r="H252" i="3"/>
  <c r="H253" i="3"/>
  <c r="H211" i="3"/>
  <c r="H212" i="3"/>
  <c r="H213" i="3"/>
  <c r="H197" i="3"/>
  <c r="H198" i="3"/>
  <c r="H199" i="3"/>
  <c r="H200" i="3"/>
  <c r="H201" i="3"/>
  <c r="H202" i="3"/>
  <c r="H157" i="3"/>
  <c r="H158" i="3"/>
  <c r="H159" i="3"/>
  <c r="H89" i="3"/>
  <c r="H90" i="3"/>
  <c r="H91" i="3"/>
  <c r="H92" i="3"/>
  <c r="H93" i="3"/>
  <c r="H94" i="3"/>
  <c r="H95" i="3"/>
  <c r="H96" i="3"/>
  <c r="H97" i="3"/>
  <c r="H98" i="3"/>
  <c r="H99" i="3"/>
  <c r="H100" i="3"/>
  <c r="H59" i="3"/>
  <c r="H60" i="3"/>
  <c r="H61" i="3"/>
  <c r="H62" i="3"/>
  <c r="H63" i="3"/>
  <c r="H64" i="3"/>
  <c r="H65" i="3"/>
  <c r="H66" i="3"/>
  <c r="H67" i="3"/>
  <c r="H68" i="3"/>
  <c r="H69" i="3"/>
  <c r="H70" i="3"/>
  <c r="C122" i="1" l="1"/>
  <c r="C88" i="1" s="1"/>
  <c r="D123" i="1"/>
  <c r="D122" i="1" s="1"/>
  <c r="E126" i="1"/>
  <c r="C98" i="1"/>
  <c r="D98" i="1"/>
  <c r="K694" i="4" l="1"/>
  <c r="K698" i="4"/>
  <c r="K699" i="4"/>
  <c r="K700" i="4"/>
  <c r="K682" i="4"/>
  <c r="K683" i="4"/>
  <c r="K684" i="4"/>
  <c r="K633" i="4"/>
  <c r="K637" i="4"/>
  <c r="K638" i="4"/>
  <c r="K639" i="4"/>
  <c r="K630" i="4"/>
  <c r="K631" i="4"/>
  <c r="K632" i="4"/>
  <c r="H606" i="4"/>
  <c r="I263" i="4" l="1"/>
  <c r="J263" i="4"/>
  <c r="H263" i="4"/>
  <c r="J255" i="4"/>
  <c r="J250" i="4"/>
  <c r="J238" i="4"/>
  <c r="J210" i="4"/>
  <c r="J224" i="4"/>
  <c r="J58" i="4" l="1"/>
  <c r="J13" i="4"/>
  <c r="H86" i="4"/>
  <c r="I86" i="4"/>
  <c r="J86" i="4"/>
  <c r="J85" i="4" s="1"/>
  <c r="I661" i="2" l="1"/>
  <c r="I662" i="2"/>
  <c r="I663" i="2"/>
  <c r="I301" i="2"/>
  <c r="I302" i="2"/>
  <c r="I303" i="2"/>
  <c r="I211" i="2"/>
  <c r="I212" i="2"/>
  <c r="I213" i="2"/>
  <c r="I149" i="2"/>
  <c r="I150" i="2"/>
  <c r="I151" i="2"/>
  <c r="I37" i="2"/>
  <c r="I38" i="2"/>
  <c r="I39" i="2"/>
  <c r="H535" i="3"/>
  <c r="H536" i="3"/>
  <c r="H537" i="3"/>
  <c r="H468" i="3"/>
  <c r="H469" i="3"/>
  <c r="H470" i="3"/>
  <c r="H160" i="3"/>
  <c r="H161" i="3"/>
  <c r="H162" i="3"/>
  <c r="H101" i="3"/>
  <c r="H102" i="3"/>
  <c r="H103" i="3"/>
  <c r="H71" i="3"/>
  <c r="H72" i="3"/>
  <c r="H73"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E179" i="1" l="1"/>
  <c r="D178" i="1"/>
  <c r="E178" i="1" s="1"/>
  <c r="C178" i="1"/>
  <c r="C170" i="1" l="1"/>
  <c r="C169" i="1" s="1"/>
  <c r="C161" i="1"/>
  <c r="C158" i="1"/>
  <c r="D154" i="1"/>
  <c r="C154" i="1"/>
  <c r="C144" i="1"/>
  <c r="C140" i="1"/>
  <c r="C142" i="1"/>
  <c r="J483" i="4" l="1"/>
  <c r="I483" i="4"/>
  <c r="J484" i="4"/>
  <c r="I484" i="4"/>
  <c r="K441" i="4" l="1"/>
  <c r="K442" i="4"/>
  <c r="J99" i="4"/>
  <c r="I13" i="4"/>
  <c r="K49" i="4"/>
  <c r="K50" i="4"/>
  <c r="K51" i="4"/>
  <c r="K52" i="4"/>
  <c r="K53" i="4"/>
  <c r="K40" i="4"/>
  <c r="K41" i="4"/>
  <c r="K42" i="4"/>
  <c r="K37" i="4"/>
  <c r="K38" i="4"/>
  <c r="K39" i="4"/>
  <c r="H339" i="3"/>
  <c r="H340" i="3"/>
  <c r="H341" i="3"/>
  <c r="H342" i="3"/>
  <c r="H343" i="3"/>
  <c r="H329" i="3"/>
  <c r="H330" i="3"/>
  <c r="H331" i="3"/>
  <c r="H332" i="3"/>
  <c r="H333" i="3"/>
  <c r="H334" i="3"/>
  <c r="H335" i="3"/>
  <c r="H336" i="3"/>
  <c r="H337" i="3"/>
  <c r="H171" i="3"/>
  <c r="H172" i="3"/>
  <c r="H173" i="3"/>
  <c r="H255" i="3"/>
  <c r="H256" i="3"/>
  <c r="H257" i="3"/>
  <c r="H258" i="3"/>
  <c r="H259" i="3"/>
  <c r="H163" i="3"/>
  <c r="H164" i="3"/>
  <c r="H165" i="3"/>
  <c r="H154" i="3"/>
  <c r="H155" i="3"/>
  <c r="H156" i="3"/>
  <c r="I497" i="2"/>
  <c r="I498" i="2"/>
  <c r="I499" i="2"/>
  <c r="I500" i="2"/>
  <c r="I501" i="2"/>
  <c r="I502" i="2"/>
  <c r="I503" i="2"/>
  <c r="I504" i="2"/>
  <c r="I505" i="2"/>
  <c r="I506" i="2"/>
  <c r="I507" i="2"/>
  <c r="I508" i="2"/>
  <c r="I509" i="2"/>
  <c r="I510" i="2"/>
  <c r="I511" i="2"/>
  <c r="I512" i="2"/>
  <c r="I513" i="2"/>
  <c r="I514" i="2"/>
  <c r="I515" i="2"/>
  <c r="I516" i="2"/>
  <c r="I517" i="2"/>
  <c r="I518" i="2"/>
  <c r="I519" i="2"/>
  <c r="I440" i="2"/>
  <c r="I441" i="2"/>
  <c r="I442" i="2"/>
  <c r="I443" i="2"/>
  <c r="I12" i="2"/>
  <c r="I13" i="2"/>
  <c r="I14" i="2"/>
  <c r="I15" i="2"/>
  <c r="I16" i="2"/>
  <c r="I17" i="2"/>
  <c r="I18" i="2"/>
  <c r="I19" i="2"/>
  <c r="I20" i="2"/>
  <c r="I21" i="2"/>
  <c r="I22" i="2"/>
  <c r="I23" i="2"/>
  <c r="I24"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21" i="2"/>
  <c r="I122" i="2"/>
  <c r="I123" i="2"/>
  <c r="I124" i="2"/>
  <c r="I125" i="2"/>
  <c r="I126" i="2"/>
  <c r="I127" i="2"/>
  <c r="I128" i="2"/>
  <c r="I129" i="2"/>
  <c r="I130" i="2"/>
  <c r="I131" i="2"/>
  <c r="I132" i="2"/>
  <c r="I133" i="2"/>
  <c r="I134" i="2"/>
  <c r="I135" i="2"/>
  <c r="I136" i="2"/>
  <c r="I137" i="2"/>
  <c r="I138" i="2"/>
  <c r="I139" i="2"/>
  <c r="I140" i="2"/>
  <c r="I14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14" i="2"/>
  <c r="I215" i="2"/>
  <c r="I216" i="2"/>
  <c r="I217" i="2"/>
  <c r="I218" i="2"/>
  <c r="I219" i="2"/>
  <c r="I220" i="2"/>
  <c r="I221" i="2"/>
  <c r="I222" i="2"/>
  <c r="I223" i="2"/>
  <c r="I224" i="2"/>
  <c r="I225" i="2"/>
  <c r="I226"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74" i="2"/>
  <c r="I375" i="2"/>
  <c r="I376" i="2"/>
  <c r="I377" i="2"/>
  <c r="I378" i="2"/>
  <c r="I379" i="2"/>
  <c r="I380" i="2"/>
  <c r="I381"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5" i="2"/>
  <c r="I426" i="2"/>
  <c r="I427" i="2"/>
  <c r="I428" i="2"/>
  <c r="I429" i="2"/>
  <c r="I430" i="2"/>
  <c r="I431" i="2"/>
  <c r="I432" i="2"/>
  <c r="I433" i="2"/>
  <c r="I434" i="2"/>
  <c r="I435" i="2"/>
  <c r="I436" i="2"/>
  <c r="I437" i="2"/>
  <c r="I438" i="2"/>
  <c r="I439"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64" i="2"/>
  <c r="I665" i="2"/>
  <c r="I666" i="2"/>
  <c r="I667" i="2"/>
  <c r="I668" i="2"/>
  <c r="I669" i="2"/>
  <c r="I670" i="2"/>
  <c r="I671" i="2"/>
  <c r="I672" i="2"/>
  <c r="I673" i="2"/>
  <c r="E21" i="5" l="1"/>
  <c r="E24" i="5"/>
  <c r="E16" i="5"/>
  <c r="E10" i="5"/>
  <c r="C10" i="5"/>
  <c r="D10" i="5" l="1"/>
  <c r="E57" i="1"/>
  <c r="E59" i="1"/>
  <c r="E53" i="1"/>
  <c r="E55" i="1"/>
  <c r="E42" i="1"/>
  <c r="E44" i="1"/>
  <c r="D92" i="1"/>
  <c r="D74" i="1"/>
  <c r="D68" i="1"/>
  <c r="D51" i="1" l="1"/>
  <c r="D45" i="1"/>
  <c r="D38" i="1" l="1"/>
  <c r="D29" i="1"/>
  <c r="D28" i="1" s="1"/>
  <c r="J297" i="4"/>
  <c r="J296" i="4" s="1"/>
  <c r="J292" i="4"/>
  <c r="J286" i="4"/>
  <c r="J278" i="4"/>
  <c r="J273" i="4"/>
  <c r="J237" i="4"/>
  <c r="J205" i="4"/>
  <c r="J195" i="4"/>
  <c r="J184" i="4"/>
  <c r="K665" i="4"/>
  <c r="K666" i="4"/>
  <c r="K667" i="4"/>
  <c r="I573" i="4"/>
  <c r="J573" i="4"/>
  <c r="H573" i="4"/>
  <c r="I490" i="4"/>
  <c r="J490" i="4"/>
  <c r="H490" i="4"/>
  <c r="I478" i="4"/>
  <c r="I477" i="4" s="1"/>
  <c r="J478" i="4"/>
  <c r="J477" i="4" s="1"/>
  <c r="H478" i="4"/>
  <c r="H477" i="4" s="1"/>
  <c r="I470" i="4"/>
  <c r="I469" i="4" s="1"/>
  <c r="J470" i="4"/>
  <c r="J469" i="4" s="1"/>
  <c r="H470" i="4"/>
  <c r="H469" i="4" s="1"/>
  <c r="I465" i="4"/>
  <c r="J465" i="4"/>
  <c r="J464" i="4" s="1"/>
  <c r="H465" i="4"/>
  <c r="H464" i="4" s="1"/>
  <c r="K461" i="4"/>
  <c r="K462" i="4"/>
  <c r="K463" i="4"/>
  <c r="K466" i="4"/>
  <c r="K467" i="4"/>
  <c r="K468" i="4"/>
  <c r="K471" i="4"/>
  <c r="K472" i="4"/>
  <c r="K473" i="4"/>
  <c r="K474" i="4"/>
  <c r="K475" i="4"/>
  <c r="K476" i="4"/>
  <c r="K479" i="4"/>
  <c r="K480" i="4"/>
  <c r="K481" i="4"/>
  <c r="I460" i="4"/>
  <c r="I459" i="4" s="1"/>
  <c r="J460" i="4"/>
  <c r="K460" i="4" s="1"/>
  <c r="H460" i="4"/>
  <c r="H459" i="4" s="1"/>
  <c r="K455" i="4"/>
  <c r="K456" i="4"/>
  <c r="K457" i="4"/>
  <c r="I454" i="4"/>
  <c r="I453" i="4" s="1"/>
  <c r="J454" i="4"/>
  <c r="H454" i="4"/>
  <c r="H453" i="4" s="1"/>
  <c r="K418" i="4"/>
  <c r="K419" i="4"/>
  <c r="K420" i="4"/>
  <c r="I417" i="4"/>
  <c r="I416" i="4" s="1"/>
  <c r="J417" i="4"/>
  <c r="K417" i="4" s="1"/>
  <c r="H417" i="4"/>
  <c r="H416" i="4" s="1"/>
  <c r="I344" i="4"/>
  <c r="I343" i="4" s="1"/>
  <c r="J344" i="4"/>
  <c r="J343" i="4" s="1"/>
  <c r="I401" i="4"/>
  <c r="I400" i="4" s="1"/>
  <c r="J401" i="4"/>
  <c r="J400" i="4" s="1"/>
  <c r="H401" i="4"/>
  <c r="H400" i="4" s="1"/>
  <c r="K402" i="4"/>
  <c r="K403" i="4"/>
  <c r="K404" i="4"/>
  <c r="K398" i="4"/>
  <c r="K399" i="4"/>
  <c r="I396" i="4"/>
  <c r="I395" i="4" s="1"/>
  <c r="J396" i="4"/>
  <c r="J395" i="4" s="1"/>
  <c r="H396" i="4"/>
  <c r="H395" i="4" s="1"/>
  <c r="I389" i="4"/>
  <c r="I388" i="4" s="1"/>
  <c r="J389" i="4"/>
  <c r="J388" i="4" s="1"/>
  <c r="H389" i="4"/>
  <c r="H388" i="4" s="1"/>
  <c r="I382" i="4"/>
  <c r="I381" i="4" s="1"/>
  <c r="J382" i="4"/>
  <c r="J381" i="4" s="1"/>
  <c r="H382" i="4"/>
  <c r="H381" i="4" s="1"/>
  <c r="I375" i="4"/>
  <c r="I374" i="4" s="1"/>
  <c r="J375" i="4"/>
  <c r="J374" i="4" s="1"/>
  <c r="H375" i="4"/>
  <c r="H374" i="4" s="1"/>
  <c r="I366" i="4"/>
  <c r="I365" i="4" s="1"/>
  <c r="J366" i="4"/>
  <c r="J365" i="4" s="1"/>
  <c r="H366" i="4"/>
  <c r="H365" i="4" s="1"/>
  <c r="I361" i="4"/>
  <c r="I360" i="4" s="1"/>
  <c r="J361" i="4"/>
  <c r="J360" i="4" s="1"/>
  <c r="H361" i="4"/>
  <c r="H360" i="4" s="1"/>
  <c r="I354" i="4"/>
  <c r="I353" i="4" s="1"/>
  <c r="J354" i="4"/>
  <c r="J353" i="4" s="1"/>
  <c r="H354" i="4"/>
  <c r="H353" i="4" s="1"/>
  <c r="I349" i="4"/>
  <c r="I348" i="4" s="1"/>
  <c r="J349" i="4"/>
  <c r="J348" i="4" s="1"/>
  <c r="H349" i="4"/>
  <c r="H348" i="4" s="1"/>
  <c r="H344" i="4"/>
  <c r="H343" i="4" s="1"/>
  <c r="I339" i="4"/>
  <c r="I338" i="4" s="1"/>
  <c r="J339" i="4"/>
  <c r="J338" i="4" s="1"/>
  <c r="H339" i="4"/>
  <c r="H338" i="4" s="1"/>
  <c r="I331" i="4"/>
  <c r="I330" i="4" s="1"/>
  <c r="J331" i="4"/>
  <c r="J330" i="4" s="1"/>
  <c r="H331" i="4"/>
  <c r="H330" i="4" s="1"/>
  <c r="I297" i="4"/>
  <c r="I296" i="4" s="1"/>
  <c r="H297" i="4"/>
  <c r="H296" i="4" s="1"/>
  <c r="I286" i="4"/>
  <c r="I255" i="4"/>
  <c r="H255" i="4"/>
  <c r="I250" i="4"/>
  <c r="I249" i="4" s="1"/>
  <c r="J249" i="4"/>
  <c r="H250" i="4"/>
  <c r="H249" i="4" s="1"/>
  <c r="I238" i="4"/>
  <c r="I237" i="4" s="1"/>
  <c r="H238" i="4"/>
  <c r="H237" i="4" s="1"/>
  <c r="I224" i="4"/>
  <c r="I223" i="4" s="1"/>
  <c r="H224" i="4"/>
  <c r="H223" i="4" s="1"/>
  <c r="K222" i="4"/>
  <c r="K220" i="4"/>
  <c r="K221" i="4"/>
  <c r="I219" i="4"/>
  <c r="I218" i="4" s="1"/>
  <c r="J219" i="4"/>
  <c r="J218" i="4" s="1"/>
  <c r="H219" i="4"/>
  <c r="H218" i="4" s="1"/>
  <c r="K454" i="4" l="1"/>
  <c r="K477" i="4"/>
  <c r="J416" i="4"/>
  <c r="K416" i="4" s="1"/>
  <c r="J453" i="4"/>
  <c r="K453" i="4" s="1"/>
  <c r="K470" i="4"/>
  <c r="J459" i="4"/>
  <c r="K459" i="4" s="1"/>
  <c r="K401" i="4"/>
  <c r="K465" i="4"/>
  <c r="K469" i="4"/>
  <c r="K478" i="4"/>
  <c r="I464" i="4"/>
  <c r="K464" i="4" s="1"/>
  <c r="H458" i="4"/>
  <c r="K400" i="4"/>
  <c r="K218" i="4"/>
  <c r="K219" i="4"/>
  <c r="J458" i="4" l="1"/>
  <c r="I458" i="4"/>
  <c r="K458" i="4" l="1"/>
  <c r="I143" i="4"/>
  <c r="I142" i="4" s="1"/>
  <c r="J143" i="4"/>
  <c r="J142" i="4" s="1"/>
  <c r="H143" i="4"/>
  <c r="H142" i="4" s="1"/>
  <c r="K136" i="4"/>
  <c r="K139" i="4"/>
  <c r="K140" i="4"/>
  <c r="K141" i="4"/>
  <c r="K144" i="4"/>
  <c r="K145" i="4"/>
  <c r="K146" i="4"/>
  <c r="I138" i="4"/>
  <c r="I137" i="4" s="1"/>
  <c r="J138" i="4"/>
  <c r="H138" i="4"/>
  <c r="H137" i="4" s="1"/>
  <c r="I133" i="4"/>
  <c r="J133" i="4"/>
  <c r="H133" i="4"/>
  <c r="H132" i="4" s="1"/>
  <c r="I123" i="4"/>
  <c r="I122" i="4" s="1"/>
  <c r="J123" i="4"/>
  <c r="J122" i="4" s="1"/>
  <c r="H123" i="4"/>
  <c r="H122" i="4" s="1"/>
  <c r="I99" i="4"/>
  <c r="I98" i="4" s="1"/>
  <c r="J98" i="4"/>
  <c r="H99" i="4"/>
  <c r="H98" i="4" s="1"/>
  <c r="I91" i="4"/>
  <c r="I90" i="4" s="1"/>
  <c r="J91" i="4"/>
  <c r="J90" i="4" s="1"/>
  <c r="H91" i="4"/>
  <c r="H90" i="4" s="1"/>
  <c r="I85" i="4"/>
  <c r="H85" i="4"/>
  <c r="I58" i="4"/>
  <c r="I57" i="4" s="1"/>
  <c r="J57" i="4"/>
  <c r="H58" i="4"/>
  <c r="H57" i="4" s="1"/>
  <c r="I12" i="4"/>
  <c r="J12" i="4"/>
  <c r="H13" i="4"/>
  <c r="H12" i="4" s="1"/>
  <c r="H149" i="4"/>
  <c r="H148" i="4" s="1"/>
  <c r="H154" i="4"/>
  <c r="H153" i="4" s="1"/>
  <c r="H580" i="3"/>
  <c r="H581" i="3"/>
  <c r="H582" i="3"/>
  <c r="H583" i="3"/>
  <c r="H584" i="3"/>
  <c r="H585" i="3"/>
  <c r="H556" i="3"/>
  <c r="H550" i="3"/>
  <c r="H551" i="3"/>
  <c r="H552" i="3"/>
  <c r="H553" i="3"/>
  <c r="H554" i="3"/>
  <c r="H555" i="3"/>
  <c r="H493" i="3"/>
  <c r="H494" i="3"/>
  <c r="H495" i="3"/>
  <c r="H428" i="3"/>
  <c r="H429" i="3"/>
  <c r="H421" i="3"/>
  <c r="H422" i="3"/>
  <c r="H423" i="3"/>
  <c r="H424" i="3"/>
  <c r="H425" i="3"/>
  <c r="H426" i="3"/>
  <c r="H427" i="3"/>
  <c r="H402" i="3"/>
  <c r="H403" i="3"/>
  <c r="H404" i="3"/>
  <c r="H405" i="3"/>
  <c r="H406" i="3"/>
  <c r="H407" i="3"/>
  <c r="H364" i="3"/>
  <c r="H365" i="3"/>
  <c r="H366" i="3"/>
  <c r="H367" i="3"/>
  <c r="H368" i="3"/>
  <c r="H369" i="3"/>
  <c r="H370" i="3"/>
  <c r="H309" i="3"/>
  <c r="H310" i="3"/>
  <c r="H311" i="3"/>
  <c r="H312" i="3"/>
  <c r="H313" i="3"/>
  <c r="H314" i="3"/>
  <c r="H315" i="3"/>
  <c r="H316" i="3"/>
  <c r="H317" i="3"/>
  <c r="H318" i="3"/>
  <c r="H319" i="3"/>
  <c r="H320" i="3"/>
  <c r="H321" i="3"/>
  <c r="H322" i="3"/>
  <c r="H323" i="3"/>
  <c r="H324" i="3"/>
  <c r="H325" i="3"/>
  <c r="H326" i="3"/>
  <c r="H327" i="3"/>
  <c r="H328" i="3"/>
  <c r="H338" i="3"/>
  <c r="H344" i="3"/>
  <c r="H345" i="3"/>
  <c r="H346" i="3"/>
  <c r="H166" i="3"/>
  <c r="H347" i="3"/>
  <c r="H74" i="3"/>
  <c r="H75" i="3"/>
  <c r="H76" i="3"/>
  <c r="H77" i="3"/>
  <c r="H78" i="3"/>
  <c r="H79" i="3"/>
  <c r="H80" i="3"/>
  <c r="H81" i="3"/>
  <c r="H82" i="3"/>
  <c r="H83" i="3"/>
  <c r="H84" i="3"/>
  <c r="H85" i="3"/>
  <c r="H86" i="3"/>
  <c r="H87" i="3"/>
  <c r="H88"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67" i="3"/>
  <c r="H168" i="3"/>
  <c r="H169" i="3"/>
  <c r="H170" i="3"/>
  <c r="H174" i="3"/>
  <c r="H175" i="3"/>
  <c r="H176" i="3"/>
  <c r="H177" i="3"/>
  <c r="H178" i="3"/>
  <c r="H179" i="3"/>
  <c r="H180" i="3"/>
  <c r="H181" i="3"/>
  <c r="H182" i="3"/>
  <c r="H183" i="3"/>
  <c r="H184" i="3"/>
  <c r="H185" i="3"/>
  <c r="H186" i="3"/>
  <c r="H187" i="3"/>
  <c r="H188" i="3"/>
  <c r="H189" i="3"/>
  <c r="H190" i="3"/>
  <c r="H191" i="3"/>
  <c r="H192" i="3"/>
  <c r="H193" i="3"/>
  <c r="H196" i="3"/>
  <c r="H203" i="3"/>
  <c r="H204" i="3"/>
  <c r="H205" i="3"/>
  <c r="H206" i="3"/>
  <c r="H207" i="3"/>
  <c r="H208" i="3"/>
  <c r="H209" i="3"/>
  <c r="H210"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4" i="3"/>
  <c r="H260" i="3"/>
  <c r="H261" i="3"/>
  <c r="H262" i="3"/>
  <c r="H263" i="3"/>
  <c r="H264" i="3"/>
  <c r="H265" i="3"/>
  <c r="H266" i="3"/>
  <c r="H267" i="3"/>
  <c r="H268" i="3"/>
  <c r="H269" i="3"/>
  <c r="H270" i="3"/>
  <c r="H271"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48" i="3"/>
  <c r="H349" i="3"/>
  <c r="H350" i="3"/>
  <c r="H351" i="3"/>
  <c r="H352" i="3"/>
  <c r="H353" i="3"/>
  <c r="H354" i="3"/>
  <c r="H355" i="3"/>
  <c r="H356" i="3"/>
  <c r="H357" i="3"/>
  <c r="H358" i="3"/>
  <c r="H359" i="3"/>
  <c r="H360" i="3"/>
  <c r="H361" i="3"/>
  <c r="H362" i="3"/>
  <c r="H363"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8" i="3"/>
  <c r="H409" i="3"/>
  <c r="H410" i="3"/>
  <c r="H411" i="3"/>
  <c r="H412" i="3"/>
  <c r="H413" i="3"/>
  <c r="H414" i="3"/>
  <c r="H415" i="3"/>
  <c r="H416" i="3"/>
  <c r="H417" i="3"/>
  <c r="H418" i="3"/>
  <c r="H419" i="3"/>
  <c r="H420" i="3"/>
  <c r="H430" i="3"/>
  <c r="H431" i="3"/>
  <c r="H432" i="3"/>
  <c r="H433" i="3"/>
  <c r="H434" i="3"/>
  <c r="H435" i="3"/>
  <c r="H436" i="3"/>
  <c r="H437" i="3"/>
  <c r="H438" i="3"/>
  <c r="H439" i="3"/>
  <c r="H440" i="3"/>
  <c r="H441" i="3"/>
  <c r="H442" i="3"/>
  <c r="H443" i="3"/>
  <c r="H444" i="3"/>
  <c r="H445" i="3"/>
  <c r="H446" i="3"/>
  <c r="H447" i="3"/>
  <c r="H448" i="3"/>
  <c r="H452" i="3"/>
  <c r="H453" i="3"/>
  <c r="H454" i="3"/>
  <c r="H455" i="3"/>
  <c r="H456" i="3"/>
  <c r="H457" i="3"/>
  <c r="H458" i="3"/>
  <c r="H459" i="3"/>
  <c r="H460" i="3"/>
  <c r="H461" i="3"/>
  <c r="H462" i="3"/>
  <c r="H463" i="3"/>
  <c r="H464" i="3"/>
  <c r="H471" i="3"/>
  <c r="H472" i="3"/>
  <c r="H473" i="3"/>
  <c r="H474" i="3"/>
  <c r="H475" i="3"/>
  <c r="H476" i="3"/>
  <c r="H477" i="3"/>
  <c r="H478" i="3"/>
  <c r="H479" i="3"/>
  <c r="H480" i="3"/>
  <c r="H481" i="3"/>
  <c r="H482" i="3"/>
  <c r="H483" i="3"/>
  <c r="H484" i="3"/>
  <c r="H485" i="3"/>
  <c r="H486" i="3"/>
  <c r="H487" i="3"/>
  <c r="H488" i="3"/>
  <c r="H489" i="3"/>
  <c r="H490" i="3"/>
  <c r="H491" i="3"/>
  <c r="H492" i="3"/>
  <c r="H496" i="3"/>
  <c r="H497" i="3"/>
  <c r="H498" i="3"/>
  <c r="H499" i="3"/>
  <c r="H500" i="3"/>
  <c r="H501" i="3"/>
  <c r="H502" i="3"/>
  <c r="H503" i="3"/>
  <c r="H507" i="3"/>
  <c r="H508" i="3"/>
  <c r="H509" i="3"/>
  <c r="H510" i="3"/>
  <c r="H511" i="3"/>
  <c r="H512" i="3"/>
  <c r="H513" i="3"/>
  <c r="H514" i="3"/>
  <c r="H515" i="3"/>
  <c r="H516" i="3"/>
  <c r="H517" i="3"/>
  <c r="H518" i="3"/>
  <c r="H519" i="3"/>
  <c r="H520" i="3"/>
  <c r="H521" i="3"/>
  <c r="H522" i="3"/>
  <c r="H523" i="3"/>
  <c r="H524" i="3"/>
  <c r="H525" i="3"/>
  <c r="H526" i="3"/>
  <c r="H527" i="3"/>
  <c r="H539" i="3"/>
  <c r="H540" i="3"/>
  <c r="H541" i="3"/>
  <c r="H542" i="3"/>
  <c r="H544" i="3"/>
  <c r="H545" i="3"/>
  <c r="H546" i="3"/>
  <c r="H547" i="3"/>
  <c r="H548" i="3"/>
  <c r="H549" i="3"/>
  <c r="H557" i="3"/>
  <c r="H558" i="3"/>
  <c r="H559" i="3"/>
  <c r="H560" i="3"/>
  <c r="H561" i="3"/>
  <c r="H562" i="3"/>
  <c r="H563" i="3"/>
  <c r="H564" i="3"/>
  <c r="H565" i="3"/>
  <c r="H566" i="3"/>
  <c r="H567" i="3"/>
  <c r="H568" i="3"/>
  <c r="H569" i="3"/>
  <c r="H570" i="3"/>
  <c r="H571" i="3"/>
  <c r="H572" i="3"/>
  <c r="H573" i="3"/>
  <c r="H574" i="3"/>
  <c r="H575" i="3"/>
  <c r="H576" i="3"/>
  <c r="H577" i="3"/>
  <c r="H578" i="3"/>
  <c r="H579" i="3"/>
  <c r="H586" i="3"/>
  <c r="H587" i="3"/>
  <c r="H588" i="3"/>
  <c r="H589" i="3"/>
  <c r="H590" i="3"/>
  <c r="H591" i="3"/>
  <c r="H592" i="3"/>
  <c r="H593" i="3"/>
  <c r="H594" i="3"/>
  <c r="H595" i="3"/>
  <c r="H596" i="3"/>
  <c r="H597" i="3"/>
  <c r="H598" i="3"/>
  <c r="H599" i="3"/>
  <c r="H600" i="3"/>
  <c r="H601" i="3"/>
  <c r="H602" i="3"/>
  <c r="H603" i="3"/>
  <c r="H604"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D133" i="1"/>
  <c r="E141" i="1"/>
  <c r="E143" i="1"/>
  <c r="E145" i="1"/>
  <c r="E147" i="1"/>
  <c r="E149" i="1"/>
  <c r="E151" i="1"/>
  <c r="E153" i="1"/>
  <c r="E155" i="1"/>
  <c r="E157" i="1"/>
  <c r="E159" i="1"/>
  <c r="D142" i="1"/>
  <c r="E142" i="1" s="1"/>
  <c r="D144" i="1"/>
  <c r="E144" i="1" s="1"/>
  <c r="D146" i="1"/>
  <c r="E146" i="1" s="1"/>
  <c r="E148" i="1"/>
  <c r="D161" i="1"/>
  <c r="D163" i="1"/>
  <c r="D165" i="1"/>
  <c r="D167" i="1"/>
  <c r="D170" i="1"/>
  <c r="D185" i="1"/>
  <c r="D184" i="1" s="1"/>
  <c r="D182" i="1"/>
  <c r="D181" i="1" s="1"/>
  <c r="D180" i="1" s="1"/>
  <c r="C184" i="1"/>
  <c r="C180" i="1"/>
  <c r="C160" i="1"/>
  <c r="C139" i="1"/>
  <c r="C127" i="1"/>
  <c r="C118" i="1"/>
  <c r="C116" i="1"/>
  <c r="C114" i="1"/>
  <c r="C112" i="1"/>
  <c r="C108" i="1"/>
  <c r="C106" i="1"/>
  <c r="C104" i="1"/>
  <c r="C102" i="1"/>
  <c r="C100" i="1"/>
  <c r="C96" i="1"/>
  <c r="C94" i="1"/>
  <c r="C92" i="1"/>
  <c r="C90" i="1"/>
  <c r="C74" i="1"/>
  <c r="C68" i="1"/>
  <c r="E68" i="1" s="1"/>
  <c r="E58" i="1"/>
  <c r="E54" i="1"/>
  <c r="E52" i="1"/>
  <c r="C45" i="1"/>
  <c r="E43" i="1"/>
  <c r="C10" i="1"/>
  <c r="D150" i="1"/>
  <c r="E150" i="1" s="1"/>
  <c r="E152" i="1"/>
  <c r="E154" i="1"/>
  <c r="D156" i="1"/>
  <c r="E156" i="1" s="1"/>
  <c r="D160" i="1" l="1"/>
  <c r="C29" i="1"/>
  <c r="C28" i="1" s="1"/>
  <c r="C51" i="1"/>
  <c r="E56" i="1"/>
  <c r="C81" i="1"/>
  <c r="C80" i="1" s="1"/>
  <c r="C38" i="1"/>
  <c r="E38" i="1" s="1"/>
  <c r="E41" i="1"/>
  <c r="K138" i="4"/>
  <c r="J137" i="4"/>
  <c r="K137" i="4" s="1"/>
  <c r="H11" i="4"/>
  <c r="K143" i="4"/>
  <c r="K142" i="4"/>
  <c r="H273" i="3"/>
  <c r="H194" i="3"/>
  <c r="H195" i="3"/>
  <c r="H371" i="3"/>
  <c r="H543" i="3"/>
  <c r="C131" i="1"/>
  <c r="C130" i="1" s="1"/>
  <c r="C50" i="1" l="1"/>
  <c r="E51" i="1"/>
  <c r="H538" i="3"/>
  <c r="H272" i="3"/>
  <c r="H636" i="3"/>
  <c r="C9" i="1" l="1"/>
  <c r="C187" i="1" s="1"/>
  <c r="D23" i="5"/>
  <c r="C20" i="5"/>
  <c r="C19" i="5" s="1"/>
  <c r="C18" i="5" s="1"/>
  <c r="E20" i="5" l="1"/>
  <c r="D15" i="5"/>
  <c r="D14" i="5" s="1"/>
  <c r="C15" i="5"/>
  <c r="C14" i="5" s="1"/>
  <c r="D12" i="5"/>
  <c r="D11" i="5" s="1"/>
  <c r="C12" i="5"/>
  <c r="C11" i="5" s="1"/>
  <c r="E19" i="5" l="1"/>
  <c r="D140" i="1"/>
  <c r="D114" i="1"/>
  <c r="D135" i="1"/>
  <c r="D127" i="1"/>
  <c r="D118" i="1"/>
  <c r="D116" i="1"/>
  <c r="D112" i="1"/>
  <c r="D108" i="1"/>
  <c r="D106" i="1"/>
  <c r="D104" i="1"/>
  <c r="D102" i="1"/>
  <c r="D100" i="1"/>
  <c r="D96" i="1"/>
  <c r="D94" i="1"/>
  <c r="D90" i="1"/>
  <c r="D89" i="1" l="1"/>
  <c r="E18" i="5"/>
  <c r="D17" i="5"/>
  <c r="E66" i="1"/>
  <c r="D50" i="1"/>
  <c r="E50" i="1" s="1"/>
  <c r="E140" i="1"/>
  <c r="D81" i="1"/>
  <c r="D80" i="1" s="1"/>
  <c r="E80" i="1" s="1"/>
  <c r="D25" i="5" l="1"/>
  <c r="D10" i="1"/>
  <c r="D9" i="1" s="1"/>
  <c r="D176" i="1" l="1"/>
  <c r="E9" i="1" l="1"/>
  <c r="I652" i="4"/>
  <c r="J652" i="4"/>
  <c r="H652" i="4"/>
  <c r="I605" i="4"/>
  <c r="J605" i="4"/>
  <c r="H605" i="4"/>
  <c r="I601" i="4"/>
  <c r="I600" i="4" s="1"/>
  <c r="I599" i="4" s="1"/>
  <c r="J601" i="4"/>
  <c r="J600" i="4" s="1"/>
  <c r="J599" i="4" s="1"/>
  <c r="I587" i="4" l="1"/>
  <c r="I586" i="4" s="1"/>
  <c r="J587" i="4"/>
  <c r="J586" i="4" s="1"/>
  <c r="H587" i="4"/>
  <c r="H586" i="4" s="1"/>
  <c r="I591" i="4"/>
  <c r="J591" i="4"/>
  <c r="H591" i="4"/>
  <c r="I572" i="4"/>
  <c r="J572" i="4"/>
  <c r="H572" i="4"/>
  <c r="I565" i="4"/>
  <c r="I564" i="4" s="1"/>
  <c r="J565" i="4"/>
  <c r="J564" i="4" s="1"/>
  <c r="H565" i="4"/>
  <c r="H564" i="4" s="1"/>
  <c r="J554" i="4"/>
  <c r="J553" i="4" s="1"/>
  <c r="I554" i="4"/>
  <c r="I553" i="4" s="1"/>
  <c r="H554" i="4"/>
  <c r="H553" i="4" s="1"/>
  <c r="I559" i="4"/>
  <c r="I558" i="4" s="1"/>
  <c r="J559" i="4"/>
  <c r="J558" i="4" s="1"/>
  <c r="H559" i="4"/>
  <c r="H558" i="4" s="1"/>
  <c r="I547" i="4"/>
  <c r="I546" i="4" s="1"/>
  <c r="J547" i="4"/>
  <c r="J546" i="4" s="1"/>
  <c r="H547" i="4"/>
  <c r="H546" i="4" s="1"/>
  <c r="I540" i="4"/>
  <c r="I539" i="4" s="1"/>
  <c r="J540" i="4"/>
  <c r="J539" i="4" s="1"/>
  <c r="H540" i="4"/>
  <c r="H539" i="4" s="1"/>
  <c r="I534" i="4"/>
  <c r="I533" i="4" s="1"/>
  <c r="J534" i="4"/>
  <c r="J533" i="4" s="1"/>
  <c r="H534" i="4"/>
  <c r="H533" i="4" s="1"/>
  <c r="I526" i="4"/>
  <c r="I525" i="4" s="1"/>
  <c r="J526" i="4"/>
  <c r="J525" i="4" s="1"/>
  <c r="H526" i="4"/>
  <c r="H525" i="4" s="1"/>
  <c r="I520" i="4"/>
  <c r="I519" i="4" s="1"/>
  <c r="J520" i="4"/>
  <c r="J519" i="4" s="1"/>
  <c r="H520" i="4"/>
  <c r="H519" i="4" s="1"/>
  <c r="I515" i="4"/>
  <c r="I514" i="4" s="1"/>
  <c r="J515" i="4"/>
  <c r="J514" i="4" s="1"/>
  <c r="H515" i="4"/>
  <c r="H514" i="4" s="1"/>
  <c r="J506" i="4"/>
  <c r="J505" i="4" s="1"/>
  <c r="I506" i="4"/>
  <c r="I505" i="4" s="1"/>
  <c r="H506" i="4"/>
  <c r="H505" i="4" s="1"/>
  <c r="I501" i="4"/>
  <c r="I500" i="4" s="1"/>
  <c r="J501" i="4"/>
  <c r="J500" i="4" s="1"/>
  <c r="H501" i="4"/>
  <c r="H500" i="4" s="1"/>
  <c r="I489" i="4"/>
  <c r="J489" i="4"/>
  <c r="H489" i="4"/>
  <c r="I482" i="4"/>
  <c r="J482" i="4"/>
  <c r="H482" i="4"/>
  <c r="I429" i="4"/>
  <c r="I428" i="4" s="1"/>
  <c r="J429" i="4"/>
  <c r="J428" i="4" s="1"/>
  <c r="H429" i="4"/>
  <c r="H428" i="4" s="1"/>
  <c r="I437" i="4"/>
  <c r="I436" i="4" s="1"/>
  <c r="J437" i="4"/>
  <c r="J436" i="4" s="1"/>
  <c r="H437" i="4"/>
  <c r="H436" i="4" s="1"/>
  <c r="I447" i="4"/>
  <c r="I446" i="4" s="1"/>
  <c r="J447" i="4"/>
  <c r="J446" i="4" s="1"/>
  <c r="H447" i="4"/>
  <c r="H446" i="4" s="1"/>
  <c r="I423" i="4"/>
  <c r="I422" i="4" s="1"/>
  <c r="I421" i="4" s="1"/>
  <c r="J423" i="4"/>
  <c r="J422" i="4" s="1"/>
  <c r="J421" i="4" s="1"/>
  <c r="H423" i="4"/>
  <c r="H422" i="4" s="1"/>
  <c r="H421" i="4" s="1"/>
  <c r="I412" i="4"/>
  <c r="I411" i="4" s="1"/>
  <c r="J412" i="4"/>
  <c r="J411" i="4" s="1"/>
  <c r="H412" i="4"/>
  <c r="H411" i="4" s="1"/>
  <c r="I407" i="4"/>
  <c r="I406" i="4" s="1"/>
  <c r="J407" i="4"/>
  <c r="J406" i="4" s="1"/>
  <c r="H407" i="4"/>
  <c r="H406" i="4" s="1"/>
  <c r="I324" i="4"/>
  <c r="I323" i="4" s="1"/>
  <c r="J324" i="4"/>
  <c r="J323" i="4" s="1"/>
  <c r="H324" i="4"/>
  <c r="H323" i="4" s="1"/>
  <c r="I319" i="4"/>
  <c r="I318" i="4" s="1"/>
  <c r="J319" i="4"/>
  <c r="J318" i="4" s="1"/>
  <c r="H319" i="4"/>
  <c r="H318" i="4" s="1"/>
  <c r="I314" i="4"/>
  <c r="I313" i="4" s="1"/>
  <c r="J314" i="4"/>
  <c r="J313" i="4" s="1"/>
  <c r="H314" i="4"/>
  <c r="H313" i="4" s="1"/>
  <c r="I309" i="4"/>
  <c r="I308" i="4" s="1"/>
  <c r="J309" i="4"/>
  <c r="J308" i="4" s="1"/>
  <c r="H309" i="4"/>
  <c r="H308" i="4" s="1"/>
  <c r="H405" i="4" l="1"/>
  <c r="J405" i="4"/>
  <c r="I405" i="4"/>
  <c r="J427" i="4"/>
  <c r="I427" i="4"/>
  <c r="H307" i="4"/>
  <c r="I307" i="4"/>
  <c r="H427" i="4"/>
  <c r="J307" i="4"/>
  <c r="H585" i="4"/>
  <c r="J585" i="4"/>
  <c r="I585" i="4"/>
  <c r="J488" i="4"/>
  <c r="H563" i="4"/>
  <c r="J563" i="4"/>
  <c r="I563" i="4"/>
  <c r="H524" i="4"/>
  <c r="I488" i="4"/>
  <c r="J524" i="4"/>
  <c r="H488" i="4"/>
  <c r="I524" i="4"/>
  <c r="K488" i="4" l="1"/>
  <c r="I292" i="4"/>
  <c r="I291" i="4" s="1"/>
  <c r="J291" i="4"/>
  <c r="H292" i="4"/>
  <c r="H291" i="4" s="1"/>
  <c r="I268" i="4" l="1"/>
  <c r="I267" i="4" s="1"/>
  <c r="J268" i="4"/>
  <c r="J267" i="4" s="1"/>
  <c r="H268" i="4"/>
  <c r="H267" i="4" s="1"/>
  <c r="I262" i="4"/>
  <c r="J262" i="4"/>
  <c r="H262" i="4"/>
  <c r="I254" i="4"/>
  <c r="J254" i="4"/>
  <c r="H254" i="4"/>
  <c r="I278" i="4"/>
  <c r="I277" i="4" s="1"/>
  <c r="J277" i="4"/>
  <c r="H278" i="4"/>
  <c r="H277" i="4" s="1"/>
  <c r="I273" i="4"/>
  <c r="I272" i="4" s="1"/>
  <c r="J272" i="4"/>
  <c r="H273" i="4"/>
  <c r="H272" i="4" s="1"/>
  <c r="J223" i="4" l="1"/>
  <c r="I210" i="4"/>
  <c r="I209" i="4" s="1"/>
  <c r="J209" i="4"/>
  <c r="H210" i="4"/>
  <c r="H209" i="4" s="1"/>
  <c r="I205" i="4"/>
  <c r="I204" i="4" s="1"/>
  <c r="J204" i="4"/>
  <c r="H205" i="4"/>
  <c r="H204" i="4" s="1"/>
  <c r="I195" i="4"/>
  <c r="I194" i="4" s="1"/>
  <c r="J194" i="4"/>
  <c r="H195" i="4"/>
  <c r="H194" i="4" s="1"/>
  <c r="I189" i="4"/>
  <c r="I188" i="4" s="1"/>
  <c r="J189" i="4"/>
  <c r="J188" i="4" s="1"/>
  <c r="H189" i="4"/>
  <c r="H188" i="4" s="1"/>
  <c r="J183" i="4"/>
  <c r="I184" i="4"/>
  <c r="I183" i="4" s="1"/>
  <c r="H184" i="4"/>
  <c r="H183" i="4" s="1"/>
  <c r="I172" i="4"/>
  <c r="I171" i="4" s="1"/>
  <c r="J172" i="4"/>
  <c r="J171" i="4" s="1"/>
  <c r="H172" i="4"/>
  <c r="H171" i="4" s="1"/>
  <c r="I167" i="4"/>
  <c r="J167" i="4"/>
  <c r="H167" i="4"/>
  <c r="I163" i="4"/>
  <c r="J163" i="4"/>
  <c r="H163" i="4"/>
  <c r="I154" i="4"/>
  <c r="I153" i="4" s="1"/>
  <c r="J154" i="4"/>
  <c r="J153" i="4" s="1"/>
  <c r="I149" i="4"/>
  <c r="I148" i="4" s="1"/>
  <c r="J149" i="4"/>
  <c r="J148" i="4" s="1"/>
  <c r="J182" i="4" l="1"/>
  <c r="I182" i="4"/>
  <c r="J162" i="4"/>
  <c r="J147" i="4" s="1"/>
  <c r="H162" i="4"/>
  <c r="H147" i="4" s="1"/>
  <c r="I162" i="4"/>
  <c r="I147" i="4" s="1"/>
  <c r="K209" i="4"/>
  <c r="I132" i="4"/>
  <c r="I11" i="4" s="1"/>
  <c r="J132" i="4"/>
  <c r="J701" i="4" l="1"/>
  <c r="I701" i="4"/>
  <c r="K12" i="4"/>
  <c r="K13" i="4"/>
  <c r="K14" i="4"/>
  <c r="K15" i="4"/>
  <c r="K16" i="4"/>
  <c r="K17" i="4"/>
  <c r="K18" i="4"/>
  <c r="K19" i="4"/>
  <c r="K20" i="4"/>
  <c r="K21" i="4"/>
  <c r="K22" i="4"/>
  <c r="K23" i="4"/>
  <c r="K24" i="4"/>
  <c r="K25" i="4"/>
  <c r="K26" i="4"/>
  <c r="K27" i="4"/>
  <c r="K28" i="4"/>
  <c r="K29" i="4"/>
  <c r="K30" i="4"/>
  <c r="K31" i="4"/>
  <c r="K32" i="4"/>
  <c r="K33" i="4"/>
  <c r="K34" i="4"/>
  <c r="K35" i="4"/>
  <c r="K36" i="4"/>
  <c r="K43" i="4"/>
  <c r="K44" i="4"/>
  <c r="K45" i="4"/>
  <c r="K46" i="4"/>
  <c r="K47" i="4"/>
  <c r="K48" i="4"/>
  <c r="K54" i="4"/>
  <c r="K55" i="4"/>
  <c r="K56" i="4"/>
  <c r="K57" i="4"/>
  <c r="K58" i="4"/>
  <c r="K59" i="4"/>
  <c r="K60" i="4"/>
  <c r="K61" i="4"/>
  <c r="K62" i="4"/>
  <c r="K63" i="4"/>
  <c r="K64" i="4"/>
  <c r="K65" i="4"/>
  <c r="K66" i="4"/>
  <c r="K67" i="4"/>
  <c r="K68" i="4"/>
  <c r="K69" i="4"/>
  <c r="K70" i="4"/>
  <c r="K71" i="4"/>
  <c r="K72" i="4"/>
  <c r="K73" i="4"/>
  <c r="K74" i="4"/>
  <c r="K75" i="4"/>
  <c r="K76" i="4"/>
  <c r="K77" i="4"/>
  <c r="K78" i="4"/>
  <c r="K79" i="4"/>
  <c r="K80" i="4"/>
  <c r="K81" i="4"/>
  <c r="K82" i="4"/>
  <c r="K83" i="4"/>
  <c r="K84" i="4"/>
  <c r="K85" i="4"/>
  <c r="K86" i="4"/>
  <c r="K87" i="4"/>
  <c r="K88" i="4"/>
  <c r="K89" i="4"/>
  <c r="K90" i="4"/>
  <c r="K91" i="4"/>
  <c r="K92" i="4"/>
  <c r="K93" i="4"/>
  <c r="K94" i="4"/>
  <c r="K95" i="4"/>
  <c r="K96" i="4"/>
  <c r="K97" i="4"/>
  <c r="K98" i="4"/>
  <c r="K99" i="4"/>
  <c r="K100" i="4"/>
  <c r="K101" i="4"/>
  <c r="K102" i="4"/>
  <c r="K103" i="4"/>
  <c r="K104" i="4"/>
  <c r="K105" i="4"/>
  <c r="K106" i="4"/>
  <c r="K107" i="4"/>
  <c r="K108" i="4"/>
  <c r="K109" i="4"/>
  <c r="K110" i="4"/>
  <c r="K111" i="4"/>
  <c r="K112" i="4"/>
  <c r="K113" i="4"/>
  <c r="K114" i="4"/>
  <c r="K115" i="4"/>
  <c r="K116" i="4"/>
  <c r="K117" i="4"/>
  <c r="K118" i="4"/>
  <c r="K119" i="4"/>
  <c r="K120" i="4"/>
  <c r="K121" i="4"/>
  <c r="K122" i="4"/>
  <c r="K123" i="4"/>
  <c r="K124" i="4"/>
  <c r="K125" i="4"/>
  <c r="K126" i="4"/>
  <c r="K127" i="4"/>
  <c r="K128" i="4"/>
  <c r="K129" i="4"/>
  <c r="K130" i="4"/>
  <c r="K132" i="4"/>
  <c r="K133" i="4"/>
  <c r="K134" i="4"/>
  <c r="K135" i="4"/>
  <c r="K147" i="4"/>
  <c r="K148" i="4"/>
  <c r="K149" i="4"/>
  <c r="K150" i="4"/>
  <c r="K151" i="4"/>
  <c r="K152" i="4"/>
  <c r="K153" i="4"/>
  <c r="K154" i="4"/>
  <c r="K155" i="4"/>
  <c r="K156" i="4"/>
  <c r="K157" i="4"/>
  <c r="K158" i="4"/>
  <c r="K159" i="4"/>
  <c r="K160" i="4"/>
  <c r="K161" i="4"/>
  <c r="K162" i="4"/>
  <c r="K163" i="4"/>
  <c r="K164" i="4"/>
  <c r="K165" i="4"/>
  <c r="K166" i="4"/>
  <c r="K167" i="4"/>
  <c r="K168" i="4"/>
  <c r="K169" i="4"/>
  <c r="K170" i="4"/>
  <c r="K171" i="4"/>
  <c r="K172" i="4"/>
  <c r="K173" i="4"/>
  <c r="K174" i="4"/>
  <c r="K175" i="4"/>
  <c r="K176" i="4"/>
  <c r="K177" i="4"/>
  <c r="K178" i="4"/>
  <c r="K179" i="4"/>
  <c r="K180" i="4"/>
  <c r="K181" i="4"/>
  <c r="K182" i="4"/>
  <c r="K183" i="4"/>
  <c r="K184" i="4"/>
  <c r="K185" i="4"/>
  <c r="K186" i="4"/>
  <c r="K187" i="4"/>
  <c r="K188" i="4"/>
  <c r="K189" i="4"/>
  <c r="K190" i="4"/>
  <c r="K191" i="4"/>
  <c r="K192" i="4"/>
  <c r="K193" i="4"/>
  <c r="K194" i="4"/>
  <c r="K195" i="4"/>
  <c r="K196" i="4"/>
  <c r="K197" i="4"/>
  <c r="K198" i="4"/>
  <c r="K199" i="4"/>
  <c r="K200" i="4"/>
  <c r="K201" i="4"/>
  <c r="K202" i="4"/>
  <c r="K203" i="4"/>
  <c r="K204" i="4"/>
  <c r="K205" i="4"/>
  <c r="K206" i="4"/>
  <c r="K207" i="4"/>
  <c r="K208" i="4"/>
  <c r="K210" i="4"/>
  <c r="K211" i="4"/>
  <c r="K212" i="4"/>
  <c r="K213" i="4"/>
  <c r="K214" i="4"/>
  <c r="K215" i="4"/>
  <c r="K216" i="4"/>
  <c r="K217" i="4"/>
  <c r="K223" i="4"/>
  <c r="K224" i="4"/>
  <c r="K225" i="4"/>
  <c r="K226" i="4"/>
  <c r="K227" i="4"/>
  <c r="K228" i="4"/>
  <c r="K229" i="4"/>
  <c r="K230" i="4"/>
  <c r="K231" i="4"/>
  <c r="K232" i="4"/>
  <c r="K233" i="4"/>
  <c r="K234" i="4"/>
  <c r="K235" i="4"/>
  <c r="K236" i="4"/>
  <c r="K237" i="4"/>
  <c r="K238" i="4"/>
  <c r="K239" i="4"/>
  <c r="K240" i="4"/>
  <c r="K241" i="4"/>
  <c r="K242" i="4"/>
  <c r="K243" i="4"/>
  <c r="K244" i="4"/>
  <c r="K245" i="4"/>
  <c r="K246" i="4"/>
  <c r="K247" i="4"/>
  <c r="K248" i="4"/>
  <c r="K249" i="4"/>
  <c r="K250" i="4"/>
  <c r="K251" i="4"/>
  <c r="K252" i="4"/>
  <c r="K253" i="4"/>
  <c r="K254" i="4"/>
  <c r="K255" i="4"/>
  <c r="K256" i="4"/>
  <c r="K257" i="4"/>
  <c r="K258" i="4"/>
  <c r="K259" i="4"/>
  <c r="K260" i="4"/>
  <c r="K261" i="4"/>
  <c r="K262" i="4"/>
  <c r="K263" i="4"/>
  <c r="K264" i="4"/>
  <c r="K265" i="4"/>
  <c r="K266" i="4"/>
  <c r="K267" i="4"/>
  <c r="K268" i="4"/>
  <c r="K269" i="4"/>
  <c r="K270" i="4"/>
  <c r="K271" i="4"/>
  <c r="K272" i="4"/>
  <c r="K273" i="4"/>
  <c r="K274" i="4"/>
  <c r="K275" i="4"/>
  <c r="K276" i="4"/>
  <c r="K277" i="4"/>
  <c r="K278" i="4"/>
  <c r="K279" i="4"/>
  <c r="K280" i="4"/>
  <c r="K281" i="4"/>
  <c r="K282" i="4"/>
  <c r="K283" i="4"/>
  <c r="K284" i="4"/>
  <c r="K285" i="4"/>
  <c r="K286" i="4"/>
  <c r="K287" i="4"/>
  <c r="K288" i="4"/>
  <c r="K289" i="4"/>
  <c r="K290" i="4"/>
  <c r="K291" i="4"/>
  <c r="K292" i="4"/>
  <c r="K293" i="4"/>
  <c r="K294" i="4"/>
  <c r="K295" i="4"/>
  <c r="K296" i="4"/>
  <c r="K297" i="4"/>
  <c r="K298" i="4"/>
  <c r="K299" i="4"/>
  <c r="K300" i="4"/>
  <c r="K301" i="4"/>
  <c r="K302" i="4"/>
  <c r="K303" i="4"/>
  <c r="K304" i="4"/>
  <c r="K305" i="4"/>
  <c r="K306" i="4"/>
  <c r="K307" i="4"/>
  <c r="K308" i="4"/>
  <c r="K309" i="4"/>
  <c r="K310" i="4"/>
  <c r="K311" i="4"/>
  <c r="K312" i="4"/>
  <c r="K313" i="4"/>
  <c r="K314" i="4"/>
  <c r="K315" i="4"/>
  <c r="K316" i="4"/>
  <c r="K317" i="4"/>
  <c r="K318" i="4"/>
  <c r="K319" i="4"/>
  <c r="K320" i="4"/>
  <c r="K321" i="4"/>
  <c r="K322" i="4"/>
  <c r="K323" i="4"/>
  <c r="K324" i="4"/>
  <c r="K325" i="4"/>
  <c r="K326" i="4"/>
  <c r="K327" i="4"/>
  <c r="K328" i="4"/>
  <c r="K329" i="4"/>
  <c r="K330" i="4"/>
  <c r="K331" i="4"/>
  <c r="K332" i="4"/>
  <c r="K333" i="4"/>
  <c r="K334" i="4"/>
  <c r="K335" i="4"/>
  <c r="K336" i="4"/>
  <c r="K337" i="4"/>
  <c r="K338" i="4"/>
  <c r="K339" i="4"/>
  <c r="K340" i="4"/>
  <c r="K341" i="4"/>
  <c r="K342" i="4"/>
  <c r="K343" i="4"/>
  <c r="K344" i="4"/>
  <c r="K345" i="4"/>
  <c r="K346" i="4"/>
  <c r="K347" i="4"/>
  <c r="K348" i="4"/>
  <c r="K349" i="4"/>
  <c r="K350" i="4"/>
  <c r="K351" i="4"/>
  <c r="K352" i="4"/>
  <c r="K353" i="4"/>
  <c r="K354" i="4"/>
  <c r="K355" i="4"/>
  <c r="K356" i="4"/>
  <c r="K357" i="4"/>
  <c r="K358" i="4"/>
  <c r="K359" i="4"/>
  <c r="K360" i="4"/>
  <c r="K361" i="4"/>
  <c r="K362" i="4"/>
  <c r="K363" i="4"/>
  <c r="K364" i="4"/>
  <c r="K365" i="4"/>
  <c r="K366" i="4"/>
  <c r="K367" i="4"/>
  <c r="K368" i="4"/>
  <c r="K369" i="4"/>
  <c r="K370" i="4"/>
  <c r="K371" i="4"/>
  <c r="K372" i="4"/>
  <c r="K373" i="4"/>
  <c r="K374" i="4"/>
  <c r="K375" i="4"/>
  <c r="K376" i="4"/>
  <c r="K377" i="4"/>
  <c r="K378" i="4"/>
  <c r="K379" i="4"/>
  <c r="K380" i="4"/>
  <c r="K381" i="4"/>
  <c r="K382" i="4"/>
  <c r="K383" i="4"/>
  <c r="K384" i="4"/>
  <c r="K385" i="4"/>
  <c r="K386" i="4"/>
  <c r="K387" i="4"/>
  <c r="K388" i="4"/>
  <c r="K389" i="4"/>
  <c r="K390" i="4"/>
  <c r="K391" i="4"/>
  <c r="K392" i="4"/>
  <c r="K393" i="4"/>
  <c r="K394" i="4"/>
  <c r="K395" i="4"/>
  <c r="K396" i="4"/>
  <c r="K397" i="4"/>
  <c r="K405" i="4"/>
  <c r="K406" i="4"/>
  <c r="K407" i="4"/>
  <c r="K408" i="4"/>
  <c r="K409" i="4"/>
  <c r="K410" i="4"/>
  <c r="K411" i="4"/>
  <c r="K412" i="4"/>
  <c r="K413" i="4"/>
  <c r="K414" i="4"/>
  <c r="K415" i="4"/>
  <c r="K421" i="4"/>
  <c r="K422" i="4"/>
  <c r="K423" i="4"/>
  <c r="K424" i="4"/>
  <c r="K425" i="4"/>
  <c r="K426" i="4"/>
  <c r="K427" i="4"/>
  <c r="K428" i="4"/>
  <c r="K429" i="4"/>
  <c r="K430" i="4"/>
  <c r="K431" i="4"/>
  <c r="K432" i="4"/>
  <c r="K433" i="4"/>
  <c r="K434" i="4"/>
  <c r="K435" i="4"/>
  <c r="K436" i="4"/>
  <c r="K437" i="4"/>
  <c r="K438" i="4"/>
  <c r="K439" i="4"/>
  <c r="K440" i="4"/>
  <c r="K443" i="4"/>
  <c r="K444" i="4"/>
  <c r="K445" i="4"/>
  <c r="K446" i="4"/>
  <c r="K447" i="4"/>
  <c r="K448" i="4"/>
  <c r="K449" i="4"/>
  <c r="K450" i="4"/>
  <c r="K451" i="4"/>
  <c r="K452" i="4"/>
  <c r="K482" i="4"/>
  <c r="K483" i="4"/>
  <c r="K484" i="4"/>
  <c r="K485" i="4"/>
  <c r="K486" i="4"/>
  <c r="K487" i="4"/>
  <c r="K489" i="4"/>
  <c r="K490" i="4"/>
  <c r="K491" i="4"/>
  <c r="K492" i="4"/>
  <c r="K493" i="4"/>
  <c r="K494" i="4"/>
  <c r="K495" i="4"/>
  <c r="K496" i="4"/>
  <c r="K497" i="4"/>
  <c r="K498" i="4"/>
  <c r="K499" i="4"/>
  <c r="K500" i="4"/>
  <c r="K501" i="4"/>
  <c r="K502" i="4"/>
  <c r="K503" i="4"/>
  <c r="K504" i="4"/>
  <c r="K505" i="4"/>
  <c r="K506" i="4"/>
  <c r="K507" i="4"/>
  <c r="K508" i="4"/>
  <c r="K509" i="4"/>
  <c r="K510" i="4"/>
  <c r="K511" i="4"/>
  <c r="K512" i="4"/>
  <c r="K513" i="4"/>
  <c r="K514" i="4"/>
  <c r="K515" i="4"/>
  <c r="K516" i="4"/>
  <c r="K517" i="4"/>
  <c r="K518" i="4"/>
  <c r="K519" i="4"/>
  <c r="K520" i="4"/>
  <c r="K521" i="4"/>
  <c r="K522" i="4"/>
  <c r="K523" i="4"/>
  <c r="K524" i="4"/>
  <c r="K525" i="4"/>
  <c r="K526" i="4"/>
  <c r="K527" i="4"/>
  <c r="K528" i="4"/>
  <c r="K529" i="4"/>
  <c r="K530" i="4"/>
  <c r="K531" i="4"/>
  <c r="K532" i="4"/>
  <c r="K533" i="4"/>
  <c r="K534" i="4"/>
  <c r="K535" i="4"/>
  <c r="K536" i="4"/>
  <c r="K537" i="4"/>
  <c r="K538" i="4"/>
  <c r="K539" i="4"/>
  <c r="K540" i="4"/>
  <c r="K541" i="4"/>
  <c r="K542" i="4"/>
  <c r="K543" i="4"/>
  <c r="K544" i="4"/>
  <c r="K545" i="4"/>
  <c r="K546" i="4"/>
  <c r="K547" i="4"/>
  <c r="K548" i="4"/>
  <c r="K549" i="4"/>
  <c r="K550" i="4"/>
  <c r="K551" i="4"/>
  <c r="K552" i="4"/>
  <c r="K553" i="4"/>
  <c r="K554" i="4"/>
  <c r="K555" i="4"/>
  <c r="K556" i="4"/>
  <c r="K557" i="4"/>
  <c r="K558" i="4"/>
  <c r="K559" i="4"/>
  <c r="K560" i="4"/>
  <c r="K561" i="4"/>
  <c r="K562" i="4"/>
  <c r="K585" i="4"/>
  <c r="K586" i="4"/>
  <c r="K587" i="4"/>
  <c r="K588" i="4"/>
  <c r="K589" i="4"/>
  <c r="K590" i="4"/>
  <c r="K591" i="4"/>
  <c r="K592" i="4"/>
  <c r="K593" i="4"/>
  <c r="K594" i="4"/>
  <c r="K595" i="4"/>
  <c r="K600" i="4"/>
  <c r="K599" i="4" s="1"/>
  <c r="K601" i="4"/>
  <c r="K602" i="4"/>
  <c r="K603" i="4"/>
  <c r="K604" i="4"/>
  <c r="K605" i="4"/>
  <c r="K640" i="4"/>
  <c r="K644" i="4"/>
  <c r="K645" i="4"/>
  <c r="K646" i="4"/>
  <c r="K647" i="4"/>
  <c r="K648" i="4"/>
  <c r="K649" i="4"/>
  <c r="K650" i="4"/>
  <c r="K651" i="4"/>
  <c r="K652" i="4"/>
  <c r="K653" i="4"/>
  <c r="K654" i="4"/>
  <c r="K655" i="4"/>
  <c r="K656" i="4"/>
  <c r="K657" i="4"/>
  <c r="K658" i="4"/>
  <c r="K659" i="4"/>
  <c r="K660" i="4"/>
  <c r="K661" i="4"/>
  <c r="K662" i="4"/>
  <c r="K663" i="4"/>
  <c r="K664" i="4"/>
  <c r="K685" i="4"/>
  <c r="K686" i="4"/>
  <c r="K687" i="4"/>
  <c r="K688" i="4"/>
  <c r="K689" i="4"/>
  <c r="K690" i="4"/>
  <c r="K691" i="4"/>
  <c r="K692" i="4"/>
  <c r="K693" i="4"/>
  <c r="K11" i="4"/>
  <c r="E10" i="1"/>
  <c r="E11" i="1"/>
  <c r="E28" i="1"/>
  <c r="E29" i="1"/>
  <c r="E45" i="1"/>
  <c r="E46" i="1"/>
  <c r="E47" i="1"/>
  <c r="E67" i="1"/>
  <c r="E69" i="1"/>
  <c r="E70" i="1"/>
  <c r="E71" i="1"/>
  <c r="E72" i="1"/>
  <c r="E73" i="1"/>
  <c r="E74" i="1"/>
  <c r="E75" i="1"/>
  <c r="E76" i="1"/>
  <c r="E81" i="1"/>
  <c r="E82" i="1"/>
  <c r="E83" i="1"/>
  <c r="E84" i="1"/>
  <c r="E85" i="1"/>
  <c r="E86" i="1"/>
  <c r="E87" i="1"/>
  <c r="E88" i="1"/>
  <c r="E89" i="1"/>
  <c r="E90" i="1"/>
  <c r="E91" i="1"/>
  <c r="E92" i="1"/>
  <c r="E93" i="1"/>
  <c r="E94" i="1"/>
  <c r="E95" i="1"/>
  <c r="E96" i="1"/>
  <c r="E97" i="1"/>
  <c r="E100" i="1"/>
  <c r="E101" i="1"/>
  <c r="E102" i="1"/>
  <c r="E103" i="1"/>
  <c r="E104" i="1"/>
  <c r="E105" i="1"/>
  <c r="E106" i="1"/>
  <c r="E107" i="1"/>
  <c r="E108" i="1"/>
  <c r="E109" i="1"/>
  <c r="E110" i="1"/>
  <c r="E111" i="1"/>
  <c r="E112" i="1"/>
  <c r="E113" i="1"/>
  <c r="E116" i="1"/>
  <c r="E117" i="1"/>
  <c r="E118" i="1"/>
  <c r="E119" i="1"/>
  <c r="E122" i="1"/>
  <c r="E125" i="1"/>
  <c r="E127" i="1"/>
  <c r="E128" i="1"/>
  <c r="E133" i="1"/>
  <c r="E134" i="1"/>
  <c r="E135" i="1"/>
  <c r="E136" i="1"/>
  <c r="E161" i="1"/>
  <c r="E163" i="1"/>
  <c r="E165" i="1"/>
  <c r="E167" i="1"/>
  <c r="E170" i="1"/>
  <c r="E171" i="1"/>
  <c r="E173" i="1"/>
  <c r="E175" i="1"/>
  <c r="E176" i="1"/>
  <c r="E177" i="1"/>
  <c r="E181" i="1"/>
  <c r="E184" i="1"/>
  <c r="E186" i="1"/>
  <c r="E12" i="1"/>
  <c r="E132" i="1" l="1"/>
  <c r="K701" i="4"/>
  <c r="E160" i="1"/>
  <c r="C23" i="5"/>
  <c r="E23" i="5" s="1"/>
  <c r="E22" i="5"/>
  <c r="E185" i="1"/>
  <c r="E180" i="1"/>
  <c r="D174" i="1"/>
  <c r="E174" i="1" s="1"/>
  <c r="D172" i="1"/>
  <c r="E168" i="1"/>
  <c r="E166" i="1"/>
  <c r="E164" i="1"/>
  <c r="E162" i="1"/>
  <c r="D158" i="1"/>
  <c r="D169" i="1" l="1"/>
  <c r="E169" i="1" s="1"/>
  <c r="C17" i="5"/>
  <c r="E17" i="5" s="1"/>
  <c r="E172" i="1"/>
  <c r="E158" i="1"/>
  <c r="D139" i="1"/>
  <c r="E182" i="1"/>
  <c r="E183" i="1"/>
  <c r="C25" i="5" l="1"/>
  <c r="E25" i="5" s="1"/>
  <c r="E139" i="1"/>
  <c r="D131" i="1"/>
  <c r="D130" i="1" l="1"/>
  <c r="E131" i="1"/>
  <c r="D187" i="1" l="1"/>
  <c r="E187" i="1" s="1"/>
  <c r="E130" i="1"/>
  <c r="H286" i="4"/>
  <c r="H182" i="4"/>
  <c r="H701" i="4" s="1"/>
</calcChain>
</file>

<file path=xl/sharedStrings.xml><?xml version="1.0" encoding="utf-8"?>
<sst xmlns="http://schemas.openxmlformats.org/spreadsheetml/2006/main" count="10968" uniqueCount="1354">
  <si>
    <t>Приложение № 1</t>
  </si>
  <si>
    <t>Код бюджетной классификации</t>
  </si>
  <si>
    <t>Наименование  доходов</t>
  </si>
  <si>
    <t xml:space="preserve">1 00 00000 00 0000 000 </t>
  </si>
  <si>
    <t>НАЛОГОВЫЕ И НЕНАЛОГОВЫЕ ДОХОДЫ</t>
  </si>
  <si>
    <t xml:space="preserve">1 01 00000 00 0000 000   </t>
  </si>
  <si>
    <t>НАЛОГИ НА ПРИБЫЛЬ, ДОХОДЫ</t>
  </si>
  <si>
    <t xml:space="preserve">1 01 02000 01 0000 110   </t>
  </si>
  <si>
    <t>Налог на доходы физических лиц</t>
  </si>
  <si>
    <t>1 01 02010 01 0000 110</t>
  </si>
  <si>
    <t>1 01 02020 01 0000 110</t>
  </si>
  <si>
    <t xml:space="preserve">1 01 02030 01 0000 110   </t>
  </si>
  <si>
    <t>1 01 02040 01 0000 110</t>
  </si>
  <si>
    <t>1 01 02080 01 0000 110</t>
  </si>
  <si>
    <t>1 01 02130 01 0000 110</t>
  </si>
  <si>
    <t>1 01 02140 01 0000 110</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</si>
  <si>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</si>
  <si>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</si>
  <si>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</si>
  <si>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</si>
  <si>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</si>
  <si>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</si>
  <si>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1 03 02231 01 0000 110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</si>
  <si>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</si>
  <si>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</si>
  <si>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</si>
  <si>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</si>
  <si>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</si>
  <si>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</si>
  <si>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</si>
  <si>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1 03 02251 01 0000 110</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</si>
  <si>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</si>
  <si>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</si>
  <si>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</si>
  <si>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</si>
  <si>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1 05 00000 00 0000 000   </t>
  </si>
  <si>
    <t>НАЛОГИ НА СОВОКУПНЫЙ ДОХОД</t>
  </si>
  <si>
    <t xml:space="preserve">1 05 03000 01 0000 110   </t>
  </si>
  <si>
    <t xml:space="preserve">Единый сельскохозяйственный налог </t>
  </si>
  <si>
    <t xml:space="preserve">1 05 03010 01 0000 110   </t>
  </si>
  <si>
    <t>1 05 04000 02  0000 110</t>
  </si>
  <si>
    <t>Налог, взимаемый в связи  с применением патентной  системы налогообложения</t>
  </si>
  <si>
    <t>1 05 04020 02 0000 110</t>
  </si>
  <si>
    <t xml:space="preserve">Налог, взимаемый в связи с применением патентной системы налогообложения, зачисляемый в бюджеты муниципальных районов </t>
  </si>
  <si>
    <t>1 08 00000 00 0000 000</t>
  </si>
  <si>
    <t>ГОСУДАРСТВЕННАЯ ПОШЛИНА</t>
  </si>
  <si>
    <t>1 08 03000 01 0000 110</t>
  </si>
  <si>
    <t>Государственная пошлина по делам, рассматриваемым в судах общей юрисдикции, мировыми судьями</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</si>
  <si>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</si>
  <si>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</si>
  <si>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1 11 00000 00 0000 000   </t>
  </si>
  <si>
    <t>ДОХОДЫ ОТ ИСПОЛЬЗОВАНИЯ ИМУЩЕСТВА, НАХОДЯЩЕГОСЯ В ГОСУДАРСТВЕННОЙ И МУНИЦИПАЛЬНОЙ СОБСТВЕННОСТИ</t>
  </si>
  <si>
    <t>1 11 05000 00 0000 120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</si>
  <si>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</si>
  <si>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1 11 05010 00 0000 120   </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</si>
  <si>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</si>
  <si>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</si>
  <si>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</si>
  <si>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</si>
  <si>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</si>
  <si>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111 05025 05 0000 120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</si>
  <si>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</si>
  <si>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</si>
  <si>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</si>
  <si>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1 11 05035 05 0000 120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</si>
  <si>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</si>
  <si>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1 11 05070 00 0000 120</t>
  </si>
  <si>
    <t>Доходы от сдачи в аренду имущества, составляющего государственную (муниципальную) казну (за исключением земельных участков)</t>
  </si>
  <si>
    <t>1 11 05075 05 0000 120</t>
  </si>
  <si>
    <t>Доходы от сдачи в аренду имущества, составляющего казну муниципальных районов (за исключением земельных участков)</t>
  </si>
  <si>
    <t>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</si>
  <si>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</si>
  <si>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1 11 05313 05 0000 120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</si>
  <si>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</si>
  <si>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1 11 07000 00 0000 120</t>
  </si>
  <si>
    <t>Платежи от государственных и муниципальных унитарных предприятий</t>
  </si>
  <si>
    <t xml:space="preserve">1 11 07010 00 0000 120 </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</si>
  <si>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</si>
  <si>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1 11 07015 05 0000 120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</si>
  <si>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</si>
  <si>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</si>
  <si>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</si>
  <si>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1 11 09080 05 0000 120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</si>
  <si>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</si>
  <si>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1 12 00000 00 0000 000</t>
  </si>
  <si>
    <t>ПЛАТЕЖИ ПРИ ПОЛЬЗОВАНИИ ПРИРОДНЫМИ РЕСУРСАМИ</t>
  </si>
  <si>
    <t>1 12 01000 01 0000 120</t>
  </si>
  <si>
    <t>Плата за негативное воздействие на окружающую среду</t>
  </si>
  <si>
    <t>1 12 01010 01 0000 120</t>
  </si>
  <si>
    <t>Плата за выбросы загрязняющих веществ в атмосферный воздух стационарными объектами</t>
  </si>
  <si>
    <t>1 12 01030 01 0000 120</t>
  </si>
  <si>
    <t>Плата за сбросы загрязняющих веществ в водные объекты</t>
  </si>
  <si>
    <t>1 12 01040 01 0000 120</t>
  </si>
  <si>
    <t>Плата за размещение отходов производства и потребления</t>
  </si>
  <si>
    <t>1 12 01041 01 0000 120</t>
  </si>
  <si>
    <t>Плата за размещение отходов производства</t>
  </si>
  <si>
    <t>1 13 00000 00 0000 000</t>
  </si>
  <si>
    <t>ДОХОДЫ ОТ ОКАЗАНИЯ ПЛАТНЫХ УСЛУГ И КОМПЕНСАЦИИ ЗАТРАТ ГОСУДАРСТВА</t>
  </si>
  <si>
    <t>1 13 02000 00  0000 130</t>
  </si>
  <si>
    <t>Доходы от компенсации затрат государства</t>
  </si>
  <si>
    <t>1 13 02060 00 0000 130</t>
  </si>
  <si>
    <t xml:space="preserve">﻿Доходы, поступающие в порядке возмещения расходов, понесенных в связи с эксплуатацией имущества
</t>
  </si>
  <si>
    <t>1 13 02065 05 0000 130</t>
  </si>
  <si>
    <t>Доходы, поступающие в порядке возмещения расходов, понесенных в связи с эксплуатацией имущества муниципальных районов</t>
  </si>
  <si>
    <t>1 14 00000 00 0000 000</t>
  </si>
  <si>
    <t>ДОХОДЫ ОТ ПРОДАЖИ МАТЕРИАЛЬНЫХ И НЕМАТЕРИАЛЬНЫХ АКТИВОВ</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</si>
  <si>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</si>
  <si>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</si>
  <si>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</si>
  <si>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</si>
  <si>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1 14 06013 05 0000 430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</si>
  <si>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</si>
  <si>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1 14 06020 00 0000 430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</si>
  <si>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</si>
  <si>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1 14 06025 05 0000 430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</si>
  <si>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</si>
  <si>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</si>
  <si>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</si>
  <si>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1 14 06313 05 0000 430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</si>
  <si>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</si>
  <si>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1 16 00000 00 0000 000   </t>
  </si>
  <si>
    <t xml:space="preserve"> ШТРАФЫ,САНКЦИИ,ВОЗМЕЩЕНИЕ УЩЕРБА</t>
  </si>
  <si>
    <t>1 16 01000 01 0000 140</t>
  </si>
  <si>
    <t>Административные штрафы, установленные Кодексом Российской Федерации об административных правонарушениях</t>
  </si>
  <si>
    <t>1 16 01050 01 0000 140</t>
  </si>
  <si>
    <t>1 16 01053 01 0000 140</t>
  </si>
  <si>
    <t>1 16 01060 01 0000140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</si>
  <si>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</si>
  <si>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1 16 01063 01 0000 140</t>
  </si>
  <si>
    <t>1 16 01070 01 0000140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</si>
  <si>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</si>
  <si>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1 16 01073 01 0000 140</t>
  </si>
  <si>
    <t>1 1601080 01 0000 140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</si>
  <si>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</si>
  <si>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1 16 01083 01 0000 140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</si>
  <si>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</si>
  <si>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﻿1 16 01130 01 0000 140
</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</si>
  <si>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</si>
  <si>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﻿1 16 01133 01 0000 140
</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</si>
  <si>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</si>
  <si>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</si>
  <si>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</si>
  <si>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1 16 01143 01 0000 140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</si>
  <si>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</si>
  <si>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1 16 01150 01 0000 140</t>
  </si>
  <si>
    <t>1 16 01153 01 0000 140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</si>
  <si>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</si>
  <si>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</si>
  <si>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</si>
  <si>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</si>
  <si>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</si>
  <si>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</si>
  <si>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</si>
  <si>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1 16 01183 01 0000 140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</si>
  <si>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</si>
  <si>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</si>
  <si>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</si>
  <si>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1 16 01193 01 0000 140</t>
  </si>
  <si>
    <t>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</si>
  <si>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</si>
  <si>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1 16 01203 01 0000 140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</si>
  <si>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</si>
  <si>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1 16 01330 00 0000 140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</si>
  <si>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</si>
  <si>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</si>
  <si>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</si>
  <si>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﻿1 16 02000 02 0000 140
</t>
  </si>
  <si>
    <t>Административные штрафы, установленные законами субъектов Российской Федерации об административных правонарушениях</t>
  </si>
  <si>
    <t xml:space="preserve">﻿1 16 02010 02 0000 140
</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</si>
  <si>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</si>
  <si>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1 16 10000 00 0000 140</t>
  </si>
  <si>
    <t>Платежи в целях возмещения причиненного ущерба (убытков)</t>
  </si>
  <si>
    <t xml:space="preserve">﻿1 16 10123 01 0000 140
</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</si>
  <si>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</si>
  <si>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1 16 11000 01 0000 140</t>
  </si>
  <si>
    <t>Платежи, уплачиваемые в целях возмещения вреда</t>
  </si>
  <si>
    <t>1 16 11050 01 0000 140</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</si>
  <si>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</si>
  <si>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</si>
  <si>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</si>
  <si>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</si>
  <si>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2 02 10000 00 0000 150</t>
  </si>
  <si>
    <t>Дотации бюджетам бюджетной системы Российской Федерации</t>
  </si>
  <si>
    <t>2 02 15001 00 0000 150</t>
  </si>
  <si>
    <t>Дотации на выравнивание бюджетной обеспеченности</t>
  </si>
  <si>
    <t>2 02 15001 05 0000 150</t>
  </si>
  <si>
    <t xml:space="preserve">Дотации бюджетам муниципальных районов на выравнивание бюджетной обеспеченности из бюджета субъекта Российской Федерации  </t>
  </si>
  <si>
    <t>2 02 15002 00 0000 150</t>
  </si>
  <si>
    <t>Дотации бюджетам на поддержку мер по обеспечению сбалансированности бюджетов</t>
  </si>
  <si>
    <t>2 02 15002 05 0000 150</t>
  </si>
  <si>
    <t xml:space="preserve">Дотации бюджетам муниципальных районов на поддержку мер по обеспечению сбалансированности бюджетов </t>
  </si>
  <si>
    <t>2 02 20000 00 0000 150</t>
  </si>
  <si>
    <t>Субсидии бюджетам бюджетной системы Российской Федерации (межбюджетные субсидии)</t>
  </si>
  <si>
    <t>2 02 20077 00 0000 150</t>
  </si>
  <si>
    <t>Субсидии бюджетам на софинансирование капитальных вложений в объекты муниципальной собственности</t>
  </si>
  <si>
    <t>2 02 20077 05 0000 150</t>
  </si>
  <si>
    <t>Субсидии бюджетам муниципальных районов на софинансирование капитальных вложений в объекты муниципальной собственности</t>
  </si>
  <si>
    <t>2 02 20216 00 0000 150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</si>
  <si>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</si>
  <si>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2 02 20216 05 0000 150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</si>
  <si>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</si>
  <si>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2 02 25304 00 0000 150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</si>
  <si>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</si>
  <si>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2 02 25304 05 0000 150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</si>
  <si>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</si>
  <si>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</si>
  <si>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</si>
  <si>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2 02 25467 05 0000 150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</si>
  <si>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</si>
  <si>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2 02 25497 00 0000 150</t>
  </si>
  <si>
    <t>Субсидии бюджетам на реализацию мероприятий по обеспечению жильем молодых семей</t>
  </si>
  <si>
    <t>2 02 25497 05 0000 150</t>
  </si>
  <si>
    <t>2 02 25519 00 0000 150</t>
  </si>
  <si>
    <t>2 02 25519 05 0000 150</t>
  </si>
  <si>
    <t>2 02 27576 00 0000 150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</si>
  <si>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</si>
  <si>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2 02 27576 05 0000 150</t>
  </si>
  <si>
    <t>Субсидии бюджетам муниципальных районов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</si>
  <si>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2 02 29999 00 0000 150</t>
  </si>
  <si>
    <t>Прочие субсидии</t>
  </si>
  <si>
    <t>2 02 29999 05 0000 150</t>
  </si>
  <si>
    <t>Прочие субсидии бюджетам муниципальных районов</t>
  </si>
  <si>
    <t>2 02 30000 00 0000 150</t>
  </si>
  <si>
    <t xml:space="preserve">Субвенции бюджетам субъектов Российской Федерации </t>
  </si>
  <si>
    <t>2 02 30024 00 0000 150</t>
  </si>
  <si>
    <t>Субвенции местным бюджетам на выполнение передаваемых полномочий субъектов Российской Федерации</t>
  </si>
  <si>
    <t>2 02 30024 05 0000 150</t>
  </si>
  <si>
    <t>Субвенции бюджетам муниципальных районов на выполнение передаваемых полномочий субъектов Российской Федерации</t>
  </si>
  <si>
    <t>2 02 30029 00 0000 150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</si>
  <si>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</si>
  <si>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2 02 30029 05 0000 150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</si>
  <si>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</si>
  <si>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2 02 35082 00 0000 150</t>
  </si>
  <si>
    <t>2 02 35082 05 0000 150</t>
  </si>
  <si>
    <t>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</si>
  <si>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</si>
  <si>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2 02 35120 05 0000 150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</si>
  <si>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</si>
  <si>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2 02 40000 00 0000 150</t>
  </si>
  <si>
    <t>Иные межбюджетные трансферты</t>
  </si>
  <si>
    <t>2 02 40014 00 0000 150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</si>
  <si>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</si>
  <si>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2 02 40014 05 0000 150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</si>
  <si>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</si>
  <si>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2 02 45179 00 0000 150</t>
  </si>
  <si>
    <t>2 02 45179 05 0000 150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</si>
  <si>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</si>
  <si>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2 02 45303 00 0000 150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</si>
  <si>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</si>
  <si>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</si>
  <si>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2 07 05000 00 0000 150</t>
  </si>
  <si>
    <t>Прочие безвозмездные поступления</t>
  </si>
  <si>
    <t>2 07 05030 00 0000 150</t>
  </si>
  <si>
    <t>Прочие безвозмездные поступления в бюджеты</t>
  </si>
  <si>
    <t>2 07 05030 05 0001 150</t>
  </si>
  <si>
    <t>Прочие безвозмездные поступления в бюджеты муниципальных районов</t>
  </si>
  <si>
    <t>ВСЕГО</t>
  </si>
  <si>
    <t>Приложение №2</t>
  </si>
  <si>
    <t/>
  </si>
  <si>
    <t>Наименование</t>
  </si>
  <si>
    <t>ГРБС</t>
  </si>
  <si>
    <t>ЦСР</t>
  </si>
  <si>
    <t>ВР</t>
  </si>
  <si>
    <t>1</t>
  </si>
  <si>
    <t>2</t>
  </si>
  <si>
    <t>3</t>
  </si>
  <si>
    <t>4</t>
  </si>
  <si>
    <t>5</t>
  </si>
  <si>
    <t>6</t>
  </si>
  <si>
    <t>7</t>
  </si>
  <si>
    <t>8</t>
  </si>
  <si>
    <t>9</t>
  </si>
  <si>
    <t>Финансовое управление администрации Брянского района</t>
  </si>
  <si>
    <t>102</t>
  </si>
  <si>
    <t>01</t>
  </si>
  <si>
    <t>06</t>
  </si>
  <si>
    <t>Руководство и управление в сфере установленных функций органов местного самоуправления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</si>
  <si>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</si>
  <si>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</si>
  <si>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Расходы на выплаты персоналу государственных (муниципальных) органов</t>
  </si>
  <si>
    <t>120</t>
  </si>
  <si>
    <t>Закупка товаров, работ и услуг для обеспечения государственных (муниципальных) нужд</t>
  </si>
  <si>
    <t>200</t>
  </si>
  <si>
    <t>Иные закупки товаров, работ и услуг для обеспечения государственных (муниципальных) нужд</t>
  </si>
  <si>
    <t>240</t>
  </si>
  <si>
    <t>Иные бюджетные ассигнования</t>
  </si>
  <si>
    <t>800</t>
  </si>
  <si>
    <t>Уплата налогов, сборов и иных платежей</t>
  </si>
  <si>
    <t>850</t>
  </si>
  <si>
    <t>Развитие информационного общества и формирование электронного правительства</t>
  </si>
  <si>
    <t>13</t>
  </si>
  <si>
    <t>Резервные средства</t>
  </si>
  <si>
    <t>870</t>
  </si>
  <si>
    <t>Обслуживание государственного (муниципального) долга</t>
  </si>
  <si>
    <t>Обслуживание муниципального долга</t>
  </si>
  <si>
    <t>700</t>
  </si>
  <si>
    <t>730</t>
  </si>
  <si>
    <t>14</t>
  </si>
  <si>
    <t>Реализация государственных полномочий Брянской области по расчету и предоставлению дотаций на выравнивание бюджетной обеспеченности поселений</t>
  </si>
  <si>
    <t>Межбюджетные трансферты</t>
  </si>
  <si>
    <t>500</t>
  </si>
  <si>
    <t>Дотации</t>
  </si>
  <si>
    <t>510</t>
  </si>
  <si>
    <t>Выравнивание бюджетной обеспеченности поселений</t>
  </si>
  <si>
    <t>03</t>
  </si>
  <si>
    <t>Решение актуальных вопросов местного значения</t>
  </si>
  <si>
    <t>540</t>
  </si>
  <si>
    <t>Управление культуры, молодежной политики и спорта Брянского муниципального района</t>
  </si>
  <si>
    <t>104</t>
  </si>
  <si>
    <t>04</t>
  </si>
  <si>
    <t>12</t>
  </si>
  <si>
    <t>Мероприятия в сфере туризма</t>
  </si>
  <si>
    <t>07</t>
  </si>
  <si>
    <t>Организации дополнительного образования</t>
  </si>
  <si>
    <t>Предоставление субсидий бюджетным, автономным учреждениям и иным некоммерческим организациям</t>
  </si>
  <si>
    <t>600</t>
  </si>
  <si>
    <t>Субсидии бюджетным учреждениям</t>
  </si>
  <si>
    <t>610</t>
  </si>
  <si>
    <t>Мероприятия по работе с семьей, детьми и молодежью</t>
  </si>
  <si>
    <t>09</t>
  </si>
  <si>
    <t>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</si>
  <si>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Социальное обеспечение и иные выплаты населению</t>
  </si>
  <si>
    <t>300</t>
  </si>
  <si>
    <t>Социальные выплаты гражданам, кроме публичных нормативных социальных выплат</t>
  </si>
  <si>
    <t>320</t>
  </si>
  <si>
    <t>08</t>
  </si>
  <si>
    <t>Государственная поддержка отрасли культуры</t>
  </si>
  <si>
    <t>Библиотеки</t>
  </si>
  <si>
    <t>Музеи и постоянные выставки</t>
  </si>
  <si>
    <t>Дворцы и дома культуры, клубы, выставочные залы</t>
  </si>
  <si>
    <t>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t>
  </si>
  <si>
    <t>Мероприятия по развитию культуры</t>
  </si>
  <si>
    <t>Учреждения, обеспечивающие деятельность органов местного самоуправления и муниципальных учреждений</t>
  </si>
  <si>
    <t>Расходы на выплаты персоналу казенных учреждений</t>
  </si>
  <si>
    <t>110</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</si>
  <si>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</si>
  <si>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11</t>
  </si>
  <si>
    <t>Развитие материально-технической базы муниципальных образовательных организаций в сфере физической культуры и спорта</t>
  </si>
  <si>
    <t>Спортивно-оздоровительные комплексы и центры</t>
  </si>
  <si>
    <t>Субсидии автономным учреждениям</t>
  </si>
  <si>
    <t>620</t>
  </si>
  <si>
    <t>Мероприятия по развитию физической культуры и спорта</t>
  </si>
  <si>
    <t>Комитет по управлению муниципальным имуществом Брянского района</t>
  </si>
  <si>
    <t>111</t>
  </si>
  <si>
    <t>Опубликование нормативных правовых актов муниципальных образований и иной официальной информации</t>
  </si>
  <si>
    <t>Оценка имущества, признание прав и регулирование отношений муниципальной собственности</t>
  </si>
  <si>
    <t>Эксплуатация и содержание имущества казны муниципального образования</t>
  </si>
  <si>
    <t>Мероприятия по землеустройству и землепользованию</t>
  </si>
  <si>
    <t>05</t>
  </si>
  <si>
    <t>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</si>
  <si>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Контрольно-счетная палата Брянского района</t>
  </si>
  <si>
    <t>258</t>
  </si>
  <si>
    <t>Обеспечение деятельности руководителя контрольно-счетного органа муниципального образования и его заместителей</t>
  </si>
  <si>
    <t>Брянский районный Совет народных депутатов</t>
  </si>
  <si>
    <t>368</t>
  </si>
  <si>
    <t>02</t>
  </si>
  <si>
    <t>Обеспечение деятельности главы муниципального образования</t>
  </si>
  <si>
    <t>Обеспечение деятельности депутатов представительного органа муниципального образования</t>
  </si>
  <si>
    <t>Администрация Брянского района</t>
  </si>
  <si>
    <t>901</t>
  </si>
  <si>
    <t>Обеспечение деятельности главы местной администрации (исполнительно-распорядительного органа муниципального образования)</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</si>
  <si>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</si>
  <si>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</si>
  <si>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</si>
  <si>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Организация и осуществление деятельности по опеке и попечительству</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</si>
  <si>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</si>
  <si>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</si>
  <si>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Резервный фонд местной администрации</t>
  </si>
  <si>
    <t>Эксплуатация и содержание имущества, находящегося в муниципальной собственности, арендованного недвижимого имущества</t>
  </si>
  <si>
    <t>Многофункциональные центры предоставления государственных и муниципальных услуг</t>
  </si>
  <si>
    <t>Комплексные меры по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образования</t>
  </si>
  <si>
    <t>Оповещение населения об опасностях, возникающих при ведении военных действий и возникновении чрезвычайных ситуаций</t>
  </si>
  <si>
    <t>Создание и содержание запасов (резерва) материальных ресурсов муниципального образования в целях гражданской обороны и ликвидации чрезвычайных ситуаций</t>
  </si>
  <si>
    <t>10</t>
  </si>
  <si>
    <t>Единые дежурно-диспетчерские службы</t>
  </si>
  <si>
    <t>Мероприятия в сфере пожарной безопасности</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</si>
  <si>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</si>
  <si>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</si>
  <si>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</si>
  <si>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Капитальные вложения в объекты государственной (муниципальной) собственности</t>
  </si>
  <si>
    <t>400</t>
  </si>
  <si>
    <t>Бюджетные инвестиции</t>
  </si>
  <si>
    <t>410</t>
  </si>
  <si>
    <t>Бюджетные инвестиции в объекты капитального строительства муниципальной собственности</t>
  </si>
  <si>
    <t>Водохозяйственные и водоохранные мероприятия</t>
  </si>
  <si>
    <t>Компенсация транспортным организациям части потерь в доходах и (или) возмещении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</si>
  <si>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Повышение безопасности дорожного движения</t>
  </si>
  <si>
    <t>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поселений, а также осуществление иных полномочий в области использования автомобильных дорог и осуществления дорожной деятельности</t>
  </si>
  <si>
    <t>Обеспечение сохранности автомобильных дорог местного значения и условий безопасности движения по ним</t>
  </si>
  <si>
    <t>Проведение комплексных кадастровых работ</t>
  </si>
  <si>
    <t>Мероприятия по улучшению условий труда</t>
  </si>
  <si>
    <t>Исполнение исковых требований на основании вступивших в законную силу судебных актов</t>
  </si>
  <si>
    <t>Исполнение судебных актов</t>
  </si>
  <si>
    <t>830</t>
  </si>
  <si>
    <t>Мероприятия в сфере архитектуры и градостроительства</t>
  </si>
  <si>
    <t>Реализация переданных полномочий по решению отдельных вопросов местного значения муниципальных районов в соответствии с заключенными соглашениями в части обеспечения проживающих в поселении и нуждающихся в жилых помещениях малоимущих граждан жилыми помещениями, организация содержания муниципального жилищного фонда</t>
  </si>
  <si>
    <t>Мероприятия в сфере жилищного хозяйства</t>
  </si>
  <si>
    <t>Реализация переданных полномочий по решению отдельных вопросов местного значения муниципальных районов в соответствии с заключенными соглашениями в сфере электро-,тепло-, газо- и водоснабжения населения, водоотведения, снабжения населения топливом</t>
  </si>
  <si>
    <t>Прочие мероприятия в области жилищно-коммунального хозяйства</t>
  </si>
  <si>
    <t>Мероприятия в сфере охраны окружающей среды</t>
  </si>
  <si>
    <t>Выплата муниципальных пенсий (доплат к государственным пенсиям)</t>
  </si>
  <si>
    <t>Публичные нормативные социальные выплаты гражданам</t>
  </si>
  <si>
    <t>310</t>
  </si>
  <si>
    <t>Социальные выплаты лицам, удостоенным звания почетного гражданина муниципального образования</t>
  </si>
  <si>
    <t>Публичные нормативные выплаты гражданам несоциального характера</t>
  </si>
  <si>
    <t>330</t>
  </si>
  <si>
    <t>Обеспечение сохранности жилых помещений закрепленных за детьми-сиротами и детьми оставшимися без попечения родителей</t>
  </si>
  <si>
    <t>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</si>
  <si>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Реализация мероприятий по обеспечению жильем молодых семей</t>
  </si>
  <si>
    <t>Профилактика безнадзорности и правонарушений несовершеннолетних</t>
  </si>
  <si>
    <t>Управление образования администрации Брянского района</t>
  </si>
  <si>
    <t>903</t>
  </si>
  <si>
    <t>Организация временного трудоустройства несовершеннолетних граждан в возрасте от 14 до 18 лет</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</si>
  <si>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t>
  </si>
  <si>
    <t>Дошкольные образовательные организации</t>
  </si>
  <si>
    <t>Организация питания в образовательных организациях</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</si>
  <si>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</si>
  <si>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</si>
  <si>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Общеобразовательные организации</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</si>
  <si>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</si>
  <si>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Обеспечение функционирования модели персонифицированного финансирования дополнительного образования детей</t>
  </si>
  <si>
    <t>Организация и проведение олимпиад, выставок, конкурсов, конференций и других общественных мероприятий</t>
  </si>
  <si>
    <t>Стипендии</t>
  </si>
  <si>
    <t>340</t>
  </si>
  <si>
    <t>Мероприятия по проведению оздоровительной кампании детей</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</si>
  <si>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</si>
  <si>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ИТОГО:</t>
  </si>
  <si>
    <t>Приложение №3</t>
  </si>
  <si>
    <t>Приложение №4</t>
  </si>
  <si>
    <t>МП</t>
  </si>
  <si>
    <t>НР</t>
  </si>
  <si>
    <t>Обеспечение реализации полномочий исполнительно-распорядительного органа местного самоуправления Брянского муниципального района Брянской области</t>
  </si>
  <si>
    <t>Обеспечение деятельности администрации Брянского района по реализации установленных муниципальных полномочий</t>
  </si>
  <si>
    <t>0</t>
  </si>
  <si>
    <t>80020</t>
  </si>
  <si>
    <t>80040</t>
  </si>
  <si>
    <t>80100</t>
  </si>
  <si>
    <t>80700</t>
  </si>
  <si>
    <t>80930</t>
  </si>
  <si>
    <t>83290</t>
  </si>
  <si>
    <t>S3440</t>
  </si>
  <si>
    <t>Обеспечение деятельности администрации Брянского района по реализации отдельных государственных полномочий</t>
  </si>
  <si>
    <t>12021</t>
  </si>
  <si>
    <t>12022</t>
  </si>
  <si>
    <t>12023</t>
  </si>
  <si>
    <t>16721</t>
  </si>
  <si>
    <t>17900</t>
  </si>
  <si>
    <t>51200</t>
  </si>
  <si>
    <t>Снижение административных барьеров, повышение качества и доступности предоставления государственных и муниципальных услуг в Брянском муниципальном районе</t>
  </si>
  <si>
    <t>80710</t>
  </si>
  <si>
    <t>Повышение эффективности реализации полномочий в сфере национальной безопасности, правоохранительной деятельности и экономики</t>
  </si>
  <si>
    <t>12510</t>
  </si>
  <si>
    <t>81630</t>
  </si>
  <si>
    <t>Повышение эффективности реализации отдельных государственных и муниципальных полномочий в сфере социальной политики</t>
  </si>
  <si>
    <t>16710</t>
  </si>
  <si>
    <t>16722</t>
  </si>
  <si>
    <t>16723</t>
  </si>
  <si>
    <t>82450</t>
  </si>
  <si>
    <t>82580</t>
  </si>
  <si>
    <t>Д0820</t>
  </si>
  <si>
    <t>L4970</t>
  </si>
  <si>
    <t>Межбюджетные отношения с поселениями Брянского района</t>
  </si>
  <si>
    <t>83710</t>
  </si>
  <si>
    <t>83760</t>
  </si>
  <si>
    <t>Обеспечение деятельности транспортно-хозяйственной службы Брянского района</t>
  </si>
  <si>
    <t>80720</t>
  </si>
  <si>
    <t>83280</t>
  </si>
  <si>
    <t>Управление муниципальными финансами Брянского муниципального района Брянской области</t>
  </si>
  <si>
    <t>Обслуживание муниципального внутреннего долга Брянского муниципального района Брянской области</t>
  </si>
  <si>
    <t>83000</t>
  </si>
  <si>
    <t>Материально-техническое и финансовое обеспечение деятельности финансового управления администрации Брянского муниципального района Брянской области</t>
  </si>
  <si>
    <t>Сопровождение и модернизация технических и программных комплексов организации бюджетного процесса в Брянском муниципальном районе</t>
  </si>
  <si>
    <t>83230</t>
  </si>
  <si>
    <t>15840</t>
  </si>
  <si>
    <t>83010</t>
  </si>
  <si>
    <t>83060</t>
  </si>
  <si>
    <t>Формирование современной модели образования в Брянском муниципальном районе Брянской области</t>
  </si>
  <si>
    <t>Организация предоставления общедоступного начального, основного, общего образования общеобразовательных организаций в части реализации ими государственного стандарта общего образования</t>
  </si>
  <si>
    <t>14721</t>
  </si>
  <si>
    <t>Организация предоставления общедоступного дошкольного образования</t>
  </si>
  <si>
    <t>14722</t>
  </si>
  <si>
    <t>Организация предоставления дополнительного образования</t>
  </si>
  <si>
    <t>82610</t>
  </si>
  <si>
    <t>Субсидии муниципальным образовательным организациям на возмещение нормативных затрат, связанных с оказанием муниципальных услуг</t>
  </si>
  <si>
    <t>80300</t>
  </si>
  <si>
    <t>80310</t>
  </si>
  <si>
    <t>Субсидии муниципальным образовательным организациям на реализацию мероприятий по развитию образования в рамках государственной программы "Развитие образования и науки Брянской области"</t>
  </si>
  <si>
    <t>S4820</t>
  </si>
  <si>
    <t>Мероприятия по работе с детьми и молодежью, выплаты стипендий, проведение конкурсов, районных мероприятий, районной спартакиады дошкольников, участие в областной спартакиаде</t>
  </si>
  <si>
    <t>82340</t>
  </si>
  <si>
    <t>82360</t>
  </si>
  <si>
    <t>82370</t>
  </si>
  <si>
    <t>82520</t>
  </si>
  <si>
    <t>Организация питания</t>
  </si>
  <si>
    <t>82350</t>
  </si>
  <si>
    <t>L3040</t>
  </si>
  <si>
    <t>Мероприятия по проведению оздоровительной компании детей</t>
  </si>
  <si>
    <t>S4790</t>
  </si>
  <si>
    <t>Социальные гарантии педагогическим работникам</t>
  </si>
  <si>
    <t>14723</t>
  </si>
  <si>
    <t>14780</t>
  </si>
  <si>
    <t>Строительство учреждений образования Брянского района</t>
  </si>
  <si>
    <t>15</t>
  </si>
  <si>
    <t>81680</t>
  </si>
  <si>
    <t>Учреждения, обеспечивающие оказание услуг в сфере образования (централизованная бухгалтерия)</t>
  </si>
  <si>
    <t>18</t>
  </si>
  <si>
    <t>Учреждения, обеспечивающие оказание услуг в сфере образования (планово-экономическая служба)</t>
  </si>
  <si>
    <t>21</t>
  </si>
  <si>
    <t>51790</t>
  </si>
  <si>
    <t>Развитие культуры и молодежной политики в Брянском муниципальном районе Брянской области</t>
  </si>
  <si>
    <t>82390</t>
  </si>
  <si>
    <t>Учреждения дополнительного образования в сфере культуры и искусства</t>
  </si>
  <si>
    <t>80320</t>
  </si>
  <si>
    <t>Предоставление мер социальной поддержки работникам образовательных организаций, работающим в сельских населенных пунктах и поселках городского типа на территории Брянской области</t>
  </si>
  <si>
    <t>80450</t>
  </si>
  <si>
    <t>L5190</t>
  </si>
  <si>
    <t>Музей</t>
  </si>
  <si>
    <t>80460</t>
  </si>
  <si>
    <t>Культурно-досуговые учреждения</t>
  </si>
  <si>
    <t>80480</t>
  </si>
  <si>
    <t>84260</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</si>
  <si>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</si>
  <si>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82400</t>
  </si>
  <si>
    <t>Учреждения, обеспечивающие оказание услуг в сфере культуры (методический кабинет)</t>
  </si>
  <si>
    <t>Учреждения, обеспечивающие оказание услуг в сфере культуры (централизованная бухгалтерия)</t>
  </si>
  <si>
    <t>Предоставление мер социальной поддержки по оплате жилья и коммунальных услуг отдельным категориям граждан, работающим в учреждениях культуры, находящихся в сельской местности или поселках городского типа на территории Брянской области</t>
  </si>
  <si>
    <t>14210</t>
  </si>
  <si>
    <t>Архивная служба</t>
  </si>
  <si>
    <t>55190</t>
  </si>
  <si>
    <t>Чистая вода</t>
  </si>
  <si>
    <t>Строительство систем водоснабжения, водоотведения, очистки сточных вод для населенных пунктов Брянского района Брянской области</t>
  </si>
  <si>
    <t>Профилактика безнадзорности и правонарушений несовершеннолетних в Брянском муниципальном районе Брянской области</t>
  </si>
  <si>
    <t>Реализация отдельных мероприятий по профилактике безнадзорности и правонарушений несовершеннолетних</t>
  </si>
  <si>
    <t>81120</t>
  </si>
  <si>
    <t>Автомобильные дороги Брянского муниципального района Брянской области</t>
  </si>
  <si>
    <t>Финансирование объектов капитальных вложений муниципальной собственности</t>
  </si>
  <si>
    <t>Ремонт и содержание автомобильных дорог общего пользования местного значения по Брянскому району для обеспечения сохранности и условий безопасности на них</t>
  </si>
  <si>
    <t>Улучшение условий и охраны труда в Брянском муниципальном районе Брянской области</t>
  </si>
  <si>
    <t>Непрерывная подготовка работников по охране труда на основе современных технологий обучения</t>
  </si>
  <si>
    <t>82440</t>
  </si>
  <si>
    <t>Управление муниципальной собственностью Брянского муниципального района Брянской области</t>
  </si>
  <si>
    <t>80900</t>
  </si>
  <si>
    <t>80920</t>
  </si>
  <si>
    <t>80910</t>
  </si>
  <si>
    <t>Материально-техническое и финансовое обеспечение деятельности комитета</t>
  </si>
  <si>
    <t>Содержание специализированного жилищного фонда</t>
  </si>
  <si>
    <t>81830</t>
  </si>
  <si>
    <t>Оценка имущества и регулирование отношений муниципальной собственности</t>
  </si>
  <si>
    <t>Развитие физической культуры и спорта в Брянском муниципальном районе Брянской области</t>
  </si>
  <si>
    <t>Развитие детско-юношеского спорта и системы подготовки высококвалифицированных спортсменов</t>
  </si>
  <si>
    <t>S7670</t>
  </si>
  <si>
    <t>80600</t>
  </si>
  <si>
    <t>Отдельные мероприятия по развитию спорта</t>
  </si>
  <si>
    <t>82300</t>
  </si>
  <si>
    <t>Учреждения, обеспечивающие оказание услуг в сфере физической культуры и спорта (методический кабинет)</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</si>
  <si>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</si>
  <si>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Обеспечение мероприятий в области гражданской обороны, защиты населения и территории от чрезвычайных ситуаций, пожарной безопасности в Брянском муниципальном районе Брянской области</t>
  </si>
  <si>
    <t>Реализация мероприятий в области гражданской обороны</t>
  </si>
  <si>
    <t>81200</t>
  </si>
  <si>
    <t>81210</t>
  </si>
  <si>
    <t>Реализация мероприятий в области защиты населения и территории от чрезвычайных ситуаций, пожарной безопасности</t>
  </si>
  <si>
    <t>81110</t>
  </si>
  <si>
    <t>81140</t>
  </si>
  <si>
    <t>Комплексное развитие сельских территорий Брянского муниципального района Брянской области</t>
  </si>
  <si>
    <t>Строительство малоэтажного жилого комплекса в н.п.Журиничи Брянского района Брянской области</t>
  </si>
  <si>
    <t>Региональный проект "Развитие жилищного строительства на сельских территориях и повышение уровня благоустройства домовладений"</t>
  </si>
  <si>
    <t>Осуществление полномочий исполнительного органа местного самоуправления по участию в профилактике терроризма и экстремизма, минимизации и (или) ликвидации последствий их проявлений на территории Брянского муниципального района Брянской области</t>
  </si>
  <si>
    <t>81180</t>
  </si>
  <si>
    <t>Непрограммная деятельность</t>
  </si>
  <si>
    <t>70</t>
  </si>
  <si>
    <t>00</t>
  </si>
  <si>
    <t>80050</t>
  </si>
  <si>
    <t>80010</t>
  </si>
  <si>
    <t>80030</t>
  </si>
  <si>
    <t>81750</t>
  </si>
  <si>
    <t>81870</t>
  </si>
  <si>
    <t>83030</t>
  </si>
  <si>
    <t>83270</t>
  </si>
  <si>
    <t>83310</t>
  </si>
  <si>
    <t>КБК</t>
  </si>
  <si>
    <t>Бюджетные кредиты из других бюджетов бюджетной системы Российской Федерации в валюте Российской Федерации</t>
  </si>
  <si>
    <t>Привлечение бюджетных кредитов из других бюджетов бюджетной системы Российской Федерации в валюте Российской Федерации</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</si>
  <si>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</si>
  <si>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Привлечение кредитов из бюджета субъекта Российской Федерации бюджетами муниципальных районов в валюте Российской Федерации (бюджетные кредиты, предоставленные бюджетам субъектов Российской Федерации для погашения долговых обязательств субъекта Российской Федерации (муниципального образования) в виде обязательств по государственным (муниципальным) ценным бумагам субъекта Российской Федерации (муниципального образования) и кредитам, полученным субъектом Российской Федерации (муниципальным образованием) от кредитных организаций, иностранных банков и международных финансовых организаций)</t>
  </si>
  <si>
    <t>Погашение бюджетных кредитов, полученных из других бюджетов бюджетной системы Российской Федерации в валюте Российской Федерации</t>
  </si>
  <si>
    <t>Погашение бюджетами муниципальных районов кредитов из других бюджетов бюджетной системы Российской Федерации в валюте Российской Федерации</t>
  </si>
  <si>
    <t>Погашение бюджетами муниципальных районов кредитов из бюджета субъекта Российской Федерации в валюте Российской Федерации ((бюджетные кредиты, предоставленные бюджетам субъектов Российской Федерации для погашения долговых обязательств субъекта Российской Федерации (муниципального образования) в виде обязательств по государственным (муниципальным) ценным бумагам субъекта Российской Федерации (муниципального образования) и кредитам, полученным субъектом Российской Федерации (муниципальным образованием) от кредитных организаций, иностранных банков и международных финансовых организаций)</t>
  </si>
  <si>
    <t>Изменение остатков средств на счетах по учету средств бюджетов</t>
  </si>
  <si>
    <t>102 01 05 00 00 00 0000 600</t>
  </si>
  <si>
    <t>Уменьшение остатков средств бюджетов</t>
  </si>
  <si>
    <t>102 01 05 02 00 00 0000 600</t>
  </si>
  <si>
    <t>Уменьшение прочих остатков средств бюджетов</t>
  </si>
  <si>
    <t>102 01 05 02 01 05 0000 610</t>
  </si>
  <si>
    <t>Уменьшение прочих остатков денежных средств бюджетов муниципальных районов</t>
  </si>
  <si>
    <t>Итого источников внутреннего финансирования дефицита</t>
  </si>
  <si>
    <t>Процент исполнения к прогнозным параметрам доходов</t>
  </si>
  <si>
    <t>Расходы бюджета Брянского муниципального района Брянской области</t>
  </si>
  <si>
    <t>Процент исполнения к уточненной бюджетной росписи</t>
  </si>
  <si>
    <t>Приложение № 5</t>
  </si>
  <si>
    <t xml:space="preserve">    Финансовое управление администрации Брянского района</t>
  </si>
  <si>
    <t>0000</t>
  </si>
  <si>
    <t>0000000000</t>
  </si>
  <si>
    <t>000</t>
  </si>
  <si>
    <t xml:space="preserve">      ОБЩЕГОСУДАРСТВЕННЫЕ ВОПРОСЫ</t>
  </si>
  <si>
    <t>0100</t>
  </si>
  <si>
    <t xml:space="preserve">        Обеспечение деятельности финансовых, налоговых и таможенных органов и органов финансового (финансово-бюджетного) надзора</t>
  </si>
  <si>
    <t>0106</t>
  </si>
  <si>
    <t xml:space="preserve">          Руководство и управление в сфере установленных функций органов местного самоуправления</t>
  </si>
  <si>
    <t>0240280040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</si>
  <si>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</si>
  <si>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Расходы на выплаты персоналу государственных (муниципальных) органов</t>
  </si>
  <si>
    <t xml:space="preserve">            Закупка товаров, работ и услуг для обеспечения государственных (муниципальных) нужд</t>
  </si>
  <si>
    <t xml:space="preserve">              Иные закупки товаров, работ и услуг для обеспечения государственных (муниципальных) нужд</t>
  </si>
  <si>
    <t xml:space="preserve">            Иные бюджетные ассигнования</t>
  </si>
  <si>
    <t xml:space="preserve">              Уплата налогов, сборов и иных платежей</t>
  </si>
  <si>
    <t xml:space="preserve">          Развитие информационного общества и формирование электронного правительства</t>
  </si>
  <si>
    <t>0240383230</t>
  </si>
  <si>
    <t xml:space="preserve">      ОБСЛУЖИВАНИЕ ГОСУДАРСТВЕННОГО И МУНИЦИПАЛЬНОГО ДОЛГА</t>
  </si>
  <si>
    <t>1300</t>
  </si>
  <si>
    <t xml:space="preserve">        Обслуживание государственного внутреннего и муниципального долга</t>
  </si>
  <si>
    <t>1301</t>
  </si>
  <si>
    <t xml:space="preserve">          Обслуживание муниципального долга</t>
  </si>
  <si>
    <t>0240183000</t>
  </si>
  <si>
    <t xml:space="preserve">            Обслуживание государственного (муниципального) долга</t>
  </si>
  <si>
    <t xml:space="preserve">              Обслуживание муниципального долга</t>
  </si>
  <si>
    <t xml:space="preserve">      МЕЖБЮДЖЕТНЫЕ ТРАНСФЕРТЫ ОБЩЕГО ХАРАКТЕРА БЮДЖЕТАМ БЮДЖЕТНОЙ СИСТЕМЫ РОССИЙСКОЙ ФЕДЕРАЦИИ</t>
  </si>
  <si>
    <t>1400</t>
  </si>
  <si>
    <t xml:space="preserve">        Дотации на выравнивание бюджетной обеспеченности субъектов Российской Федерации и муниципальных образований</t>
  </si>
  <si>
    <t>1401</t>
  </si>
  <si>
    <t xml:space="preserve">          Реализация государственных полномочий Брянской области по расчету и предоставлению дотаций на выравнивание бюджетной обеспеченности поселений</t>
  </si>
  <si>
    <t>0240415840</t>
  </si>
  <si>
    <t xml:space="preserve">            Межбюджетные трансферты</t>
  </si>
  <si>
    <t xml:space="preserve">              Дотации</t>
  </si>
  <si>
    <t xml:space="preserve">          Выравнивание бюджетной обеспеченности поселений</t>
  </si>
  <si>
    <t>0240483010</t>
  </si>
  <si>
    <t xml:space="preserve">        Прочие межбюджетные трансферты общего характера</t>
  </si>
  <si>
    <t>1403</t>
  </si>
  <si>
    <t xml:space="preserve">          Решение актуальных вопросов местного значения</t>
  </si>
  <si>
    <t>0240483060</t>
  </si>
  <si>
    <t xml:space="preserve">              Иные межбюджетные трансферты</t>
  </si>
  <si>
    <t xml:space="preserve">Наименование </t>
  </si>
  <si>
    <t>Рз Пр</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</si>
  <si>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</si>
  <si>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          Закупка товаров, работ и услуг для обеспечения государственных (муниципальных) нужд</t>
  </si>
  <si>
    <t xml:space="preserve">          Иные бюджетные ассигнования</t>
  </si>
  <si>
    <t xml:space="preserve">          Обслуживание государственного (муниципального) долга</t>
  </si>
  <si>
    <t xml:space="preserve">            Обслуживание муниципального долга</t>
  </si>
  <si>
    <t xml:space="preserve">          Межбюджетные трансферты</t>
  </si>
  <si>
    <t xml:space="preserve">    Управление культуры, молодежной политики и спорта Брянского муниципального района</t>
  </si>
  <si>
    <t xml:space="preserve">      НАЦИОНАЛЬНАЯ ЭКОНОМИКА</t>
  </si>
  <si>
    <t>0400</t>
  </si>
  <si>
    <t xml:space="preserve">        Другие вопросы в области национальной экономики</t>
  </si>
  <si>
    <t>0412</t>
  </si>
  <si>
    <t>0440182390</t>
  </si>
  <si>
    <t xml:space="preserve">      ОБРАЗОВАНИЕ</t>
  </si>
  <si>
    <t>0700</t>
  </si>
  <si>
    <t xml:space="preserve">        Дополнительное образование детей</t>
  </si>
  <si>
    <t>0703</t>
  </si>
  <si>
    <t xml:space="preserve">          Предоставление субсидий бюджетным, автономным учреждениям и иным некоммерческим организациям</t>
  </si>
  <si>
    <t>0440280320</t>
  </si>
  <si>
    <t xml:space="preserve">              Субсидии бюджетным учреждениям</t>
  </si>
  <si>
    <t xml:space="preserve">        Молодежная политика</t>
  </si>
  <si>
    <t>0707</t>
  </si>
  <si>
    <t>0440382360</t>
  </si>
  <si>
    <t xml:space="preserve">          Социальное обеспечение и иные выплаты населению</t>
  </si>
  <si>
    <t xml:space="preserve">            Стипендии</t>
  </si>
  <si>
    <t xml:space="preserve">              Стипендии</t>
  </si>
  <si>
    <t xml:space="preserve">        Другие вопросы в области образования</t>
  </si>
  <si>
    <t>0709</t>
  </si>
  <si>
    <t>0440414723</t>
  </si>
  <si>
    <t xml:space="preserve">              Социальные выплаты гражданам, кроме публичных нормативных социальных выплат</t>
  </si>
  <si>
    <t xml:space="preserve">      КУЛЬТУРА, КИНЕМАТОГРАФИЯ</t>
  </si>
  <si>
    <t>0800</t>
  </si>
  <si>
    <t xml:space="preserve">        Культура</t>
  </si>
  <si>
    <t>0801</t>
  </si>
  <si>
    <t>0441480720</t>
  </si>
  <si>
    <t xml:space="preserve">              Расходы на выплаты персоналу казенных учреждений</t>
  </si>
  <si>
    <t>0440982400</t>
  </si>
  <si>
    <t>0440580450</t>
  </si>
  <si>
    <t>04405L5190</t>
  </si>
  <si>
    <t>0440680460</t>
  </si>
  <si>
    <t>0440780480</t>
  </si>
  <si>
    <t>0440884260</t>
  </si>
  <si>
    <t xml:space="preserve">        Другие вопросы в области культуры, кинематографии</t>
  </si>
  <si>
    <t>0804</t>
  </si>
  <si>
    <t>0441080040</t>
  </si>
  <si>
    <t>0441180720</t>
  </si>
  <si>
    <t>0441280720</t>
  </si>
  <si>
    <t>0441314210</t>
  </si>
  <si>
    <t xml:space="preserve">      ФИЗИЧЕСКАЯ КУЛЬТУРА И СПОРТ</t>
  </si>
  <si>
    <t>1100</t>
  </si>
  <si>
    <t xml:space="preserve">        Физическая культура</t>
  </si>
  <si>
    <t>1101</t>
  </si>
  <si>
    <t>1240480720</t>
  </si>
  <si>
    <t>1240382300</t>
  </si>
  <si>
    <t>12401S7670</t>
  </si>
  <si>
    <t>1240280600</t>
  </si>
  <si>
    <t xml:space="preserve">              Субсидии автономным учреждениям</t>
  </si>
  <si>
    <t xml:space="preserve">        Спорт высших достижений</t>
  </si>
  <si>
    <t>1103</t>
  </si>
  <si>
    <t>1240180320</t>
  </si>
  <si>
    <t xml:space="preserve">    Комитет по управлению муниципальным имуществом Брянского района</t>
  </si>
  <si>
    <t xml:space="preserve">        Другие общегосударственные вопросы</t>
  </si>
  <si>
    <t>0113</t>
  </si>
  <si>
    <t>1140380040</t>
  </si>
  <si>
    <t>1140180100</t>
  </si>
  <si>
    <t>1140180900</t>
  </si>
  <si>
    <t>1140180920</t>
  </si>
  <si>
    <t>1140580900</t>
  </si>
  <si>
    <t>1140280910</t>
  </si>
  <si>
    <t>7000083270</t>
  </si>
  <si>
    <t xml:space="preserve">              Исполнение судебных актов</t>
  </si>
  <si>
    <t xml:space="preserve">      ЖИЛИЩНО-КОММУНАЛЬНОЕ ХОЗЯЙСТВО</t>
  </si>
  <si>
    <t>0500</t>
  </si>
  <si>
    <t xml:space="preserve">        Жилищное хозяйство</t>
  </si>
  <si>
    <t>0501</t>
  </si>
  <si>
    <t>1140481830</t>
  </si>
  <si>
    <t xml:space="preserve">    Контрольно-счетная палата Брянского района</t>
  </si>
  <si>
    <t>7000080040</t>
  </si>
  <si>
    <t>7000080050</t>
  </si>
  <si>
    <t xml:space="preserve">    Брянский районный Совет народных депутатов</t>
  </si>
  <si>
    <t xml:space="preserve">        Функционирование высшего должностного лица субъекта Российской Федерации и муниципального образования</t>
  </si>
  <si>
    <t>0102</t>
  </si>
  <si>
    <t>7000080010</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</si>
  <si>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</si>
  <si>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0103</t>
  </si>
  <si>
    <t>7000080030</t>
  </si>
  <si>
    <t xml:space="preserve">    Администрация Брянского района</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</si>
  <si>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</si>
  <si>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</si>
  <si>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0140180020</t>
  </si>
  <si>
    <t>0140180040</t>
  </si>
  <si>
    <t>0140212021</t>
  </si>
  <si>
    <t>0140212022</t>
  </si>
  <si>
    <t>0140216721</t>
  </si>
  <si>
    <t>0140217900</t>
  </si>
  <si>
    <t>0140212023</t>
  </si>
  <si>
    <t xml:space="preserve">        Судебная система</t>
  </si>
  <si>
    <t>0105</t>
  </si>
  <si>
    <t>0140251200</t>
  </si>
  <si>
    <t xml:space="preserve">        Резервные фонды</t>
  </si>
  <si>
    <t>0111</t>
  </si>
  <si>
    <t>7000083030</t>
  </si>
  <si>
    <t xml:space="preserve">              Резервные средства</t>
  </si>
  <si>
    <t>0140180100</t>
  </si>
  <si>
    <t>0140180930</t>
  </si>
  <si>
    <t>1540181180</t>
  </si>
  <si>
    <t>0140380710</t>
  </si>
  <si>
    <t>0140780720</t>
  </si>
  <si>
    <t xml:space="preserve">      НАЦИОНАЛЬНАЯ БЕЗОПАСНОСТЬ И ПРАВООХРАНИТЕЛЬНАЯ ДЕЯТЕЛЬНОСТЬ</t>
  </si>
  <si>
    <t>0300</t>
  </si>
  <si>
    <t xml:space="preserve">        Гражданская оборона</t>
  </si>
  <si>
    <t>0309</t>
  </si>
  <si>
    <t>1340181200</t>
  </si>
  <si>
    <t>1340181210</t>
  </si>
  <si>
    <t xml:space="preserve">        Защита населения и территории от чрезвычайных ситуаций природного и техногенного характера, пожарная безопасность</t>
  </si>
  <si>
    <t>0310</t>
  </si>
  <si>
    <t>0140180700</t>
  </si>
  <si>
    <t>1340281110</t>
  </si>
  <si>
    <t>1340281140</t>
  </si>
  <si>
    <t>1340281210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</si>
  <si>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</si>
  <si>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        Сельское хозяйство и рыболовство</t>
  </si>
  <si>
    <t>0405</t>
  </si>
  <si>
    <t>0140412510</t>
  </si>
  <si>
    <t xml:space="preserve">        Транспорт</t>
  </si>
  <si>
    <t>0408</t>
  </si>
  <si>
    <t>0140481630</t>
  </si>
  <si>
    <t xml:space="preserve">        Дорожное хозяйство (дорожные фонды)</t>
  </si>
  <si>
    <t>0409</t>
  </si>
  <si>
    <t xml:space="preserve">          Капитальные вложения в объекты государственной (муниципальной) собственности</t>
  </si>
  <si>
    <t xml:space="preserve">              Бюджетные инвестиции</t>
  </si>
  <si>
    <t>1040382440</t>
  </si>
  <si>
    <t>7000081750</t>
  </si>
  <si>
    <t>1440181680</t>
  </si>
  <si>
    <t>0140683760</t>
  </si>
  <si>
    <t xml:space="preserve">        Коммунальное хозяйство</t>
  </si>
  <si>
    <t>0502</t>
  </si>
  <si>
    <t>0140683710</t>
  </si>
  <si>
    <t>0540181680</t>
  </si>
  <si>
    <t xml:space="preserve">        Другие вопросы в области жилищно-коммунального хозяйства</t>
  </si>
  <si>
    <t>0505</t>
  </si>
  <si>
    <t xml:space="preserve">      ОХРАНА ОКРУЖАЮЩЕЙ СРЕДЫ</t>
  </si>
  <si>
    <t>0600</t>
  </si>
  <si>
    <t>0140883280</t>
  </si>
  <si>
    <t xml:space="preserve">        Другие вопросы в области охраны окружающей среды</t>
  </si>
  <si>
    <t>0605</t>
  </si>
  <si>
    <t xml:space="preserve">        Дошкольное образование</t>
  </si>
  <si>
    <t>0701</t>
  </si>
  <si>
    <t>0341581680</t>
  </si>
  <si>
    <t xml:space="preserve">        Общее образование</t>
  </si>
  <si>
    <t>0702</t>
  </si>
  <si>
    <t xml:space="preserve">      СОЦИАЛЬНАЯ ПОЛИТИКА</t>
  </si>
  <si>
    <t>1000</t>
  </si>
  <si>
    <t xml:space="preserve">        Пенсионное обеспечение</t>
  </si>
  <si>
    <t>1001</t>
  </si>
  <si>
    <t>0140582450</t>
  </si>
  <si>
    <t xml:space="preserve">              Публичные нормативные социальные выплаты гражданам</t>
  </si>
  <si>
    <t xml:space="preserve">        Социальное обеспечение населения</t>
  </si>
  <si>
    <t>1003</t>
  </si>
  <si>
    <t>0140516710</t>
  </si>
  <si>
    <t xml:space="preserve">            Социальные выплаты гражданам, кроме публичных нормативных социальных выплат</t>
  </si>
  <si>
    <t xml:space="preserve">        Охрана семьи и детства</t>
  </si>
  <si>
    <t>1004</t>
  </si>
  <si>
    <t>0140516722</t>
  </si>
  <si>
    <t>0140516723</t>
  </si>
  <si>
    <t>01405L4970</t>
  </si>
  <si>
    <t xml:space="preserve">        Другие вопросы в области социальной политики</t>
  </si>
  <si>
    <t>1006</t>
  </si>
  <si>
    <t>0640181120</t>
  </si>
  <si>
    <t>0140582580</t>
  </si>
  <si>
    <t xml:space="preserve">        Массовый спорт</t>
  </si>
  <si>
    <t>1102</t>
  </si>
  <si>
    <t>1240581680</t>
  </si>
  <si>
    <t xml:space="preserve">    Управление образования администрации Брянского района</t>
  </si>
  <si>
    <t>0340882370</t>
  </si>
  <si>
    <t>0340214722</t>
  </si>
  <si>
    <t>0340580300</t>
  </si>
  <si>
    <t>0341082350</t>
  </si>
  <si>
    <t>0340114721</t>
  </si>
  <si>
    <t>0340580310</t>
  </si>
  <si>
    <t>03410L3040</t>
  </si>
  <si>
    <t>0340482610</t>
  </si>
  <si>
    <t>0340380040</t>
  </si>
  <si>
    <t>0340380720</t>
  </si>
  <si>
    <t>0340882360</t>
  </si>
  <si>
    <t>0341880720</t>
  </si>
  <si>
    <t>0342180720</t>
  </si>
  <si>
    <t>0340882340</t>
  </si>
  <si>
    <t>0340882520</t>
  </si>
  <si>
    <t>0341214723</t>
  </si>
  <si>
    <t>03406S4820</t>
  </si>
  <si>
    <t>03411S4790</t>
  </si>
  <si>
    <t>0341314780</t>
  </si>
  <si>
    <t>ВСЕГО РАСХОДОВ:</t>
  </si>
  <si>
    <t xml:space="preserve">          Мероприятия в сфере туризма</t>
  </si>
  <si>
    <t xml:space="preserve">          Организации дополнительного образования</t>
  </si>
  <si>
    <t xml:space="preserve">            Предоставление субсидий бюджетным, автономным учреждениям и иным некоммерческим организациям</t>
  </si>
  <si>
    <t xml:space="preserve">          Мероприятия по работе с семьей, детьми и молодежью</t>
  </si>
  <si>
    <t xml:space="preserve">          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</si>
  <si>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 xml:space="preserve">            Социальное обеспечение и иные выплаты населению</t>
  </si>
  <si>
    <t xml:space="preserve">          Государственная поддержка отрасли культуры</t>
  </si>
  <si>
    <t xml:space="preserve">          Библиотеки</t>
  </si>
  <si>
    <t xml:space="preserve">          Музеи и постоянные выставки</t>
  </si>
  <si>
    <t xml:space="preserve">          Дворцы и дома культуры, клубы, выставочные залы</t>
  </si>
  <si>
    <t xml:space="preserve">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t>
  </si>
  <si>
    <t xml:space="preserve">          Мероприятия по развитию культуры</t>
  </si>
  <si>
    <t xml:space="preserve">          Учреждения, обеспечивающие деятельность органов местного самоуправления и муниципальных учреждений</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</si>
  <si>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</si>
  <si>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Развитие материально-технической базы муниципальных образовательных организаций в сфере физической культуры и спорта</t>
  </si>
  <si>
    <t xml:space="preserve">          Спортивно-оздоровительные комплексы и центры</t>
  </si>
  <si>
    <t xml:space="preserve">          Мероприятия по развитию физической культуры и спорта</t>
  </si>
  <si>
    <t xml:space="preserve">          Опубликование нормативных правовых актов муниципальных образований и иной официальной информации</t>
  </si>
  <si>
    <t xml:space="preserve">          Оценка имущества, признание прав и регулирование отношений муниципальной собственности</t>
  </si>
  <si>
    <t xml:space="preserve">          Эксплуатация и содержание имущества казны муниципального образования</t>
  </si>
  <si>
    <t xml:space="preserve">          Мероприятия по землеустройству и землепользованию</t>
  </si>
  <si>
    <t xml:space="preserve">          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</si>
  <si>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          Обеспечение деятельности руководителя контрольно-счетного органа муниципального образования и его заместителей</t>
  </si>
  <si>
    <t xml:space="preserve">          Обеспечение деятельности главы муниципального образования</t>
  </si>
  <si>
    <t xml:space="preserve">          Обеспечение деятельности депутатов представительного органа муниципального образования</t>
  </si>
  <si>
    <t xml:space="preserve">          Обеспечение деятельности главы местной администрации (исполнительно-распорядительного органа муниципального образования)</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</si>
  <si>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</si>
  <si>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</si>
  <si>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</si>
  <si>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</si>
  <si>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</si>
  <si>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</si>
  <si>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Резервный фонд местной администрации</t>
  </si>
  <si>
    <t xml:space="preserve">          Эксплуатация и содержание имущества, находящегося в муниципальной собственности, арендованного недвижимого имущества</t>
  </si>
  <si>
    <t xml:space="preserve">          Многофункциональные центры предоставления государственных и муниципальных услуг</t>
  </si>
  <si>
    <t xml:space="preserve">          Комплексные меры по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образования</t>
  </si>
  <si>
    <t xml:space="preserve">          Оповещение населения об опасностях, возникающих при ведении военных действий и возникновении чрезвычайных ситуаций</t>
  </si>
  <si>
    <t xml:space="preserve">          Создание и содержание запасов (резерва) материальных ресурсов муниципального образования в целях гражданской обороны и ликвидации чрезвычайных ситуаций</t>
  </si>
  <si>
    <t xml:space="preserve">          Единые дежурно-диспетчерские службы</t>
  </si>
  <si>
    <t xml:space="preserve">          Организация и осуществление мероприятий по территориальной обороне и гражданской обороне</t>
  </si>
  <si>
    <t xml:space="preserve">          Мероприятия в сфере пожарной безопасности</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</si>
  <si>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</si>
  <si>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Капитальные вложения в объекты государственной (муниципальной) собственности</t>
  </si>
  <si>
    <t xml:space="preserve">          Обеспечение комплексного развития сельских территорий(строительство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</si>
  <si>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14202L5762</t>
  </si>
  <si>
    <t xml:space="preserve">          Бюджетные инвестиции в объекты капитального строительства муниципальной собственности</t>
  </si>
  <si>
    <t xml:space="preserve">        Водное хозяйство</t>
  </si>
  <si>
    <t>0406</t>
  </si>
  <si>
    <t xml:space="preserve">          Водохозяйственные и водоохранные мероприятия</t>
  </si>
  <si>
    <t>0140183290</t>
  </si>
  <si>
    <t xml:space="preserve">          Компенсация транспортным организациям части потерь в доходах и (или) возмещении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</si>
  <si>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 xml:space="preserve">          Повышение безопасности дорожного движения</t>
  </si>
  <si>
    <t xml:space="preserve">          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поселений, а также осуществление иных полномочий в области использования автомобильных дорог и осуществления дорожной деятельности</t>
  </si>
  <si>
    <t xml:space="preserve">          Обеспечение сохранности автомобильных дорог местного значения и условий безопасности движения по ним</t>
  </si>
  <si>
    <t xml:space="preserve">          Проведение комплексных кадастровых работ</t>
  </si>
  <si>
    <t>01401S3440</t>
  </si>
  <si>
    <t xml:space="preserve">          Мероприятия по улучшению условий труда</t>
  </si>
  <si>
    <t xml:space="preserve">          Исполнение исковых требований на основании вступивших в законную силу судебных актов</t>
  </si>
  <si>
    <t xml:space="preserve">          Мероприятия в сфере архитектуры и градостроительства</t>
  </si>
  <si>
    <t xml:space="preserve">          Реализация переданных полномочий по решению отдельных вопросов местного значения муниципальных районов в соответствии с заключенными соглашениями в части обеспечения проживающих в поселении и нуждающихся в жилых помещениях малоимущих граждан жилыми помещениями, организация содержания муниципального жилищного фонда</t>
  </si>
  <si>
    <t xml:space="preserve">          Мероприятия в сфере жилищного хозяйства</t>
  </si>
  <si>
    <t xml:space="preserve">          Реализация переданных полномочий по решению отдельных вопросов местного значения муниципальных районов в соответствии с заключенными соглашениями в сфере электро-,тепло-, газо- и водоснабжения населения, водоотведения, снабжения населения топливом</t>
  </si>
  <si>
    <t xml:space="preserve">          Прочие мероприятия в области жилищно-коммунального хозяйства</t>
  </si>
  <si>
    <t xml:space="preserve">          Мероприятия в сфере охраны окружающей среды</t>
  </si>
  <si>
    <t xml:space="preserve">          Выплата муниципальных пенсий (доплат к государственным пенсиям)</t>
  </si>
  <si>
    <t xml:space="preserve">          Обеспечение сохранности жилых помещений закрепленных за детьми-сиротами и детьми оставшимися без попечения родителей</t>
  </si>
  <si>
    <t xml:space="preserve">          Социальные выплаты лицам, удостоенным звания почетного гражданина муниципального образования</t>
  </si>
  <si>
    <t xml:space="preserve">              Публичные нормативные выплаты гражданам несоциального характера</t>
  </si>
  <si>
    <t xml:space="preserve">          Реализация мероприятий по обеспечению жильем молодых семей</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</si>
  <si>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</si>
  <si>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01405Д0820</t>
  </si>
  <si>
    <t xml:space="preserve">          Профилактика безнадзорности и правонарушений несовершеннолетних</t>
  </si>
  <si>
    <t xml:space="preserve">          Организация временного трудоустройства несовершеннолетних граждан в возрасте от 14 до 18 лет</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</si>
  <si>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t>
  </si>
  <si>
    <t xml:space="preserve">          Дошкольные образовательные организации</t>
  </si>
  <si>
    <t xml:space="preserve">          Организация питания в образовательных организациях</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</si>
  <si>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</si>
  <si>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</si>
  <si>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 xml:space="preserve">          Общеобразовательные организации</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</si>
  <si>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</si>
  <si>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Обеспечение функционирования модели персонифицированного финансирования дополнительного образования детей</t>
  </si>
  <si>
    <t xml:space="preserve">          Отдельные мероприятия по развитию образования</t>
  </si>
  <si>
    <t xml:space="preserve">          Организация и проведение олимпиад, выставок, конкурсов, конференций и других общественных мероприятий</t>
  </si>
  <si>
    <t xml:space="preserve">          Стипендии</t>
  </si>
  <si>
    <t xml:space="preserve">          Мероприятия по проведению оздоровительной кампании детей</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</si>
  <si>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</si>
  <si>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ОБЩЕГОСУДАРСТВЕННЫЕ ВОПРОСЫ</t>
  </si>
  <si>
    <t xml:space="preserve">      Функционирование высшего должностного лица субъекта Российской Федерации и муниципального образования</t>
  </si>
  <si>
    <t xml:space="preserve">        Обеспечение деятельности главы муниципального образования</t>
  </si>
  <si>
    <t xml:space="preserve">            Расходы на выплаты персоналу государственных (муниципальных) органов</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</si>
  <si>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</si>
  <si>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Обеспечение деятельности депутатов представительного органа муниципального образования</t>
  </si>
  <si>
    <t xml:space="preserve">        Руководство и управление в сфере установленных функций органов местного самоуправления</t>
  </si>
  <si>
    <t xml:space="preserve">            Иные закупки товаров, работ и услуг для обеспечения государственных (муниципальных) нужд</t>
  </si>
  <si>
    <t xml:space="preserve">      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</si>
  <si>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        Обеспечение деятельности главы местной администрации (исполнительно-распорядительного органа муниципального образования)</t>
  </si>
  <si>
    <t xml:space="preserve">            Уплата налогов, сборов и иных платежей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</si>
  <si>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</si>
  <si>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организации деятельности административных комиссий)</t>
  </si>
  <si>
    <t xml:space="preserve">        Осуществление отдельных государственных полномочий Брянской области в сфере деятельности по профилактике безнадзорности и правонарушений несовершеннолетних, организации деятельности административных комиссий и определения перечня должностных лиц органов местного самоуправления, уполномоченных составлять протоколы об административных правонарушениях (осуществление отдельных государственных полномочий Брянской области по определению перечня должностных лиц органов местного самоуправления, уполномоченных составлять протоколы об административных правонарушениях)</t>
  </si>
  <si>
    <t xml:space="preserve">        Организация и осуществление деятельности по опеке и попечительству</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</si>
  <si>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</si>
  <si>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Судебная система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</si>
  <si>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</si>
  <si>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Обеспечение деятельности финансовых, налоговых и таможенных органов и органов финансового (финансово-бюджетного) надзора</t>
  </si>
  <si>
    <t xml:space="preserve">        Развитие информационного общества и формирование электронного правительства</t>
  </si>
  <si>
    <t xml:space="preserve">        Обеспечение деятельности руководителя контрольно-счетного органа муниципального образования и его заместителей</t>
  </si>
  <si>
    <t xml:space="preserve">      Резервные фонды</t>
  </si>
  <si>
    <t xml:space="preserve">        Резервный фонд местной администрации</t>
  </si>
  <si>
    <t xml:space="preserve">            Резервные средства</t>
  </si>
  <si>
    <t xml:space="preserve">      Другие общегосударственные вопросы</t>
  </si>
  <si>
    <t xml:space="preserve">        Опубликование нормативных правовых актов муниципальных образований и иной официальной информации</t>
  </si>
  <si>
    <t xml:space="preserve">        Эксплуатация и содержание имущества, находящегося в муниципальной собственности, арендованного недвижимого имущества</t>
  </si>
  <si>
    <t xml:space="preserve">        Многофункциональные центры предоставления государственных и муниципальных услуг</t>
  </si>
  <si>
    <t xml:space="preserve">            Субсидии бюджетным учреждениям</t>
  </si>
  <si>
    <t xml:space="preserve">        Учреждения, обеспечивающие деятельность органов местного самоуправления и муниципальных учреждений</t>
  </si>
  <si>
    <t xml:space="preserve">        Оценка имущества, признание прав и регулирование отношений муниципальной собственности</t>
  </si>
  <si>
    <t xml:space="preserve">        Эксплуатация и содержание имущества казны муниципального образования</t>
  </si>
  <si>
    <t xml:space="preserve">        Комплексные меры по профилактике терроризма и экстремизма, а также в минимизации и (или) ликвидации последствий проявлений терроризма и экстремизма на территории муниципального образования</t>
  </si>
  <si>
    <t xml:space="preserve">    НАЦИОНАЛЬНАЯ БЕЗОПАСНОСТЬ И ПРАВООХРАНИТЕЛЬНАЯ ДЕЯТЕЛЬНОСТЬ</t>
  </si>
  <si>
    <t xml:space="preserve">      Гражданская оборона</t>
  </si>
  <si>
    <t xml:space="preserve">        Оповещение населения об опасностях, возникающих при ведении военных действий и возникновении чрезвычайных ситуаций</t>
  </si>
  <si>
    <t xml:space="preserve">        Создание и содержание запасов (резерва) материальных ресурсов муниципального образования в целях гражданской обороны и ликвидации чрезвычайных ситуаций</t>
  </si>
  <si>
    <t xml:space="preserve">      Защита населения и территории от чрезвычайных ситуаций природного и техногенного характера, пожарная безопасность</t>
  </si>
  <si>
    <t xml:space="preserve">        Единые дежурно-диспетчерские службы</t>
  </si>
  <si>
    <t xml:space="preserve">            Расходы на выплаты персоналу казенных учреждений</t>
  </si>
  <si>
    <t xml:space="preserve">        Организация и осуществление мероприятий по территориальной обороне и гражданской обороне</t>
  </si>
  <si>
    <t xml:space="preserve">        Мероприятия в сфере пожарной безопасности</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</si>
  <si>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</si>
  <si>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    НАЦИОНАЛЬНАЯ ЭКОНОМИКА</t>
  </si>
  <si>
    <t xml:space="preserve">      Сельское хозяйство и рыболовство</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</si>
  <si>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</si>
  <si>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Транспорт</t>
  </si>
  <si>
    <t xml:space="preserve">        Компенсация транспортным организациям части потерь в доходах и (или) возмещении затрат, возникающих в результате регулирования тарифов на перевозку пассажиров пассажирским транспортом по муниципальным маршрутам регулярных перевозок</t>
  </si>
  <si>
    <t xml:space="preserve">      Дорожное хозяйство (дорожные фонды)</t>
  </si>
  <si>
    <t xml:space="preserve">            Бюджетные инвестиции</t>
  </si>
  <si>
    <t xml:space="preserve">        Повышение безопасности дорожного движения</t>
  </si>
  <si>
    <t xml:space="preserve">            Иные межбюджетные трансферты</t>
  </si>
  <si>
    <t xml:space="preserve">        Обеспечение сохранности автомобильных дорог местного значения и условий безопасности движения по ним</t>
  </si>
  <si>
    <t xml:space="preserve">        Исполнение исковых требований на основании вступивших в законную силу судебных актов</t>
  </si>
  <si>
    <t xml:space="preserve">            Исполнение судебных актов</t>
  </si>
  <si>
    <t xml:space="preserve">      Другие вопросы в области национальной экономики</t>
  </si>
  <si>
    <t xml:space="preserve">        Проведение комплексных кадастровых работ</t>
  </si>
  <si>
    <t xml:space="preserve">        Организация временного трудоустройства несовершеннолетних граждан в возрасте от 14 до 18 лет</t>
  </si>
  <si>
    <t xml:space="preserve">        Мероприятия в сфере туризма</t>
  </si>
  <si>
    <t xml:space="preserve">        Мероприятия по улучшению условий труда</t>
  </si>
  <si>
    <t xml:space="preserve">        Мероприятия по землеустройству и землепользованию</t>
  </si>
  <si>
    <t xml:space="preserve">        Мероприятия в сфере архитектуры и градостроительства</t>
  </si>
  <si>
    <t xml:space="preserve">    ЖИЛИЩНО-КОММУНАЛЬНОЕ ХОЗЯЙСТВО</t>
  </si>
  <si>
    <t xml:space="preserve">      Жилищное хозяйство</t>
  </si>
  <si>
    <t xml:space="preserve">        Реализация переданных полномочий по решению отдельных вопросов местного значения муниципальных районов в соответствии с заключенными соглашениями в части обеспечения проживающих в поселении и нуждающихся в жилых помещениях малоимущих граждан жилыми помещениями, организация содержания муниципального жилищного фонда</t>
  </si>
  <si>
    <t xml:space="preserve">        Уплата взносов на капитальный ремонт многоквартирных домов за объекты муниципальной казны и имущества, закрепленного за органами местного самоуправления</t>
  </si>
  <si>
    <t xml:space="preserve">        Бюджетные инвестиции в объекты капитального строительства муниципальной собственности</t>
  </si>
  <si>
    <t xml:space="preserve">        Мероприятия в сфере жилищного хозяйства</t>
  </si>
  <si>
    <t xml:space="preserve">      Коммунальное хозяйство</t>
  </si>
  <si>
    <t xml:space="preserve">        Реализация переданных полномочий по решению отдельных вопросов местного значения муниципальных районов в соответствии с заключенными соглашениями в сфере электро-,тепло-, газо- и водоснабжения населения, водоотведения, снабжения населения топливом</t>
  </si>
  <si>
    <t xml:space="preserve">      Другие вопросы в области жилищно-коммунального хозяйства</t>
  </si>
  <si>
    <t xml:space="preserve">        Прочие мероприятия в области жилищно-коммунального хозяйства</t>
  </si>
  <si>
    <t xml:space="preserve">    ОХРАНА ОКРУЖАЮЩЕЙ СРЕДЫ</t>
  </si>
  <si>
    <t xml:space="preserve">        Мероприятия в сфере охраны окружающей среды</t>
  </si>
  <si>
    <t xml:space="preserve">      Другие вопросы в области охраны окружающей среды</t>
  </si>
  <si>
    <t xml:space="preserve">    ОБРАЗОВАНИЕ</t>
  </si>
  <si>
    <t xml:space="preserve">      Дошкольное образование</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</si>
  <si>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t>
  </si>
  <si>
    <t xml:space="preserve">            Субсидии автономным учреждениям</t>
  </si>
  <si>
    <t xml:space="preserve">        Дошкольные образовательные организации</t>
  </si>
  <si>
    <t xml:space="preserve">        Организация питания в образовательных организациях</t>
  </si>
  <si>
    <t xml:space="preserve">      Общее образование</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</si>
  <si>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</si>
  <si>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Осуществление отдельных полномочий в сфере образования (финансовое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</si>
  <si>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 xml:space="preserve">        Общеобразовательные организации</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</si>
  <si>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</si>
  <si>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Дополнительное образование детей</t>
  </si>
  <si>
    <t xml:space="preserve">        Организации дополнительного образования</t>
  </si>
  <si>
    <t xml:space="preserve">        Обеспечение функционирования модели персонифицированного финансирования дополнительного образования детей</t>
  </si>
  <si>
    <t xml:space="preserve">      Молодежная политика</t>
  </si>
  <si>
    <t xml:space="preserve">        Мероприятия по работе с семьей, детьми и молодежью</t>
  </si>
  <si>
    <t xml:space="preserve">        Стипендии</t>
  </si>
  <si>
    <t xml:space="preserve">      Другие вопросы в области образования</t>
  </si>
  <si>
    <t xml:space="preserve">        Отдельные мероприятия по развитию образования</t>
  </si>
  <si>
    <t xml:space="preserve">        Организация и проведение олимпиад, выставок, конкурсов, конференций и других общественных мероприятий</t>
  </si>
  <si>
    <t xml:space="preserve">        Мероприятия по проведению оздоровительной кампании детей</t>
  </si>
  <si>
    <t xml:space="preserve">        Осуществление отдельных полномочий в сфере образования (предоставление мер социальной поддержки педагогическим работникам и специалистам образовательных организаций (за исключением педагогических работников), работающим в сельских населенных пунктах и поселках городского типа на территории Брянской области)</t>
  </si>
  <si>
    <t xml:space="preserve">    КУЛЬТУРА, КИНЕМАТОГРАФИЯ</t>
  </si>
  <si>
    <t xml:space="preserve">      Культура</t>
  </si>
  <si>
    <t xml:space="preserve">        Государственная поддержка отрасли культуры</t>
  </si>
  <si>
    <t xml:space="preserve">        Библиотеки</t>
  </si>
  <si>
    <t xml:space="preserve">        Музеи и постоянные выставки</t>
  </si>
  <si>
    <t xml:space="preserve">        Дворцы и дома культуры, клубы, выставочные залы</t>
  </si>
  <si>
    <t xml:space="preserve">        Реализация переданных полномочий по решению отдельных вопросов местного значения поселений в соответствии с заключенными соглашениями по созданию условий для организации досуга и обеспечения жителей поселений услугами организаций культуры</t>
  </si>
  <si>
    <t xml:space="preserve">        Мероприятия по развитию культуры</t>
  </si>
  <si>
    <t xml:space="preserve">      Другие вопросы в области культуры, кинематографии</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</si>
  <si>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</si>
  <si>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СОЦИАЛЬНАЯ ПОЛИТИКА</t>
  </si>
  <si>
    <t xml:space="preserve">      Пенсионное обеспечение</t>
  </si>
  <si>
    <t xml:space="preserve">        Выплата муниципальных пенсий (доплат к государственным пенсиям)</t>
  </si>
  <si>
    <t xml:space="preserve">            Публичные нормативные социальные выплаты гражданам</t>
  </si>
  <si>
    <t xml:space="preserve">      Социальное обеспечение населения</t>
  </si>
  <si>
    <t xml:space="preserve">        Обеспечение сохранности жилых помещений закрепленных за детьми-сиротами и детьми оставшимися без попечения родителей</t>
  </si>
  <si>
    <t xml:space="preserve">      Охрана семьи и детства</t>
  </si>
  <si>
    <t xml:space="preserve">        Реализация мероприятий по обеспечению жильем молодых семей</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</si>
  <si>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</si>
  <si>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Другие вопросы в области социальной политики</t>
  </si>
  <si>
    <t xml:space="preserve">        Социальные выплаты лицам, удостоенным звания почетного гражданина муниципального образования</t>
  </si>
  <si>
    <t xml:space="preserve">        Профилактика безнадзорности и правонарушений несовершеннолетних</t>
  </si>
  <si>
    <t xml:space="preserve">    ФИЗИЧЕСКАЯ КУЛЬТУРА И СПОРТ</t>
  </si>
  <si>
    <t xml:space="preserve">      Физическая культура</t>
  </si>
  <si>
    <t xml:space="preserve">        Развитие материально-технической базы муниципальных образовательных организаций в сфере физической культуры и спорта</t>
  </si>
  <si>
    <t xml:space="preserve">        Спортивно-оздоровительные комплексы и центры</t>
  </si>
  <si>
    <t xml:space="preserve">        Мероприятия по развитию физической культуры и спорта</t>
  </si>
  <si>
    <t xml:space="preserve">      Массовый спорт</t>
  </si>
  <si>
    <t xml:space="preserve">      Спорт высших достижений</t>
  </si>
  <si>
    <t xml:space="preserve">    ОБСЛУЖИВАНИЕ ГОСУДАРСТВЕННОГО И МУНИЦИПАЛЬНОГО ДОЛГА</t>
  </si>
  <si>
    <t xml:space="preserve">      Обслуживание государственного внутреннего и муниципального долга</t>
  </si>
  <si>
    <t xml:space="preserve">        Обслуживание муниципального долга</t>
  </si>
  <si>
    <t xml:space="preserve">    МЕЖБЮДЖЕТНЫЕ ТРАНСФЕРТЫ ОБЩЕГО ХАРАКТЕРА БЮДЖЕТАМ БЮДЖЕТНОЙ СИСТЕМЫ РОССИЙСКОЙ ФЕДЕРАЦИИ</t>
  </si>
  <si>
    <t xml:space="preserve">      Дотации на выравнивание бюджетной обеспеченности субъектов Российской Федерации и муниципальных образований</t>
  </si>
  <si>
    <t xml:space="preserve">        Реализация государственных полномочий Брянской области по расчету и предоставлению дотаций на выравнивание бюджетной обеспеченности поселений</t>
  </si>
  <si>
    <t xml:space="preserve">            Дотации</t>
  </si>
  <si>
    <t xml:space="preserve">        Выравнивание бюджетной обеспеченности поселений</t>
  </si>
  <si>
    <t xml:space="preserve">        Обеспечение комплексного развития сельских территорий(строительство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</si>
  <si>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 xml:space="preserve">      Водное хозяйство</t>
  </si>
  <si>
    <t xml:space="preserve">        Водохозяйственные и водоохранные мероприятия</t>
  </si>
  <si>
    <t xml:space="preserve">        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поселений, а также осуществление иных полномочий в области использования автомобильных дорог и осуществления дорожной деятельности</t>
  </si>
  <si>
    <t xml:space="preserve">            Публичные нормативные выплаты гражданам несоциального характера</t>
  </si>
  <si>
    <t xml:space="preserve">        Осуществление отдельных государственных полномочий Брянской области по обеспечению дополнительных гарантий прав на жилое помещение детей-сирот и детей, оставшихся без попечения родителей, лиц из числа детей-сирот и детей, оставшихся без попечения родителей</t>
  </si>
  <si>
    <t xml:space="preserve">      Прочие межбюджетные трансферты общего характера</t>
  </si>
  <si>
    <t xml:space="preserve">        Решение актуальных вопросов местного значения</t>
  </si>
  <si>
    <t>L5762</t>
  </si>
  <si>
    <t>Процент исполнения к уточненным назначениям</t>
  </si>
  <si>
    <t>000 01 03 01 00 00 0000 000</t>
  </si>
  <si>
    <t>000 01 03 01 00 00 0000 700</t>
  </si>
  <si>
    <t>000 01 03 01 00 05 0000 710</t>
  </si>
  <si>
    <t>000 01 03 01 00 05 2900 710</t>
  </si>
  <si>
    <t>000 01 03 01 00 00 0000 800</t>
  </si>
  <si>
    <t>000 01 03 01 00 05 0000 810</t>
  </si>
  <si>
    <t>000 01 03 01 00 05 2900 810</t>
  </si>
  <si>
    <t>000 01 05 00 00 00  0000 000</t>
  </si>
  <si>
    <t>000 01 05 00 00 00 0000 500</t>
  </si>
  <si>
    <t>000 01 05 02 00 00 0000 500</t>
  </si>
  <si>
    <t>000 01 05 02 01 00 0000 510</t>
  </si>
  <si>
    <t>000 01 05 02 01 05 0000 510</t>
  </si>
  <si>
    <t>Увеличение остатков средств бюджетов</t>
  </si>
  <si>
    <t>Увеличение прочих остатков средств бюджетов</t>
  </si>
  <si>
    <t>Увеличение прочих остатков денежных средств бюджетов</t>
  </si>
  <si>
    <t>Увеличение прочих остатков денежных средств бюджетов муниципальных образований</t>
  </si>
  <si>
    <t>(в рублях)</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</si>
  <si>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</si>
  <si>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Утверждено на 2025 год</t>
  </si>
  <si>
    <t>Уточненная сводная бюджетная роспись на 2025 год</t>
  </si>
  <si>
    <t>по разделам,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t>
  </si>
  <si>
    <t>Уточненная бюджетная роспись                                                                             на 2025 год</t>
  </si>
  <si>
    <t>Утвержденная сводная бюджетная роспись на 2025 год</t>
  </si>
  <si>
    <t>Прогноз доходов
на 2025 год</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</si>
  <si>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</si>
  <si>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</si>
  <si>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</si>
  <si>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</si>
  <si>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</si>
  <si>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</si>
  <si>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</si>
  <si>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1 01 02150 01 0000 110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</si>
  <si>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</si>
  <si>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остановленным федеральным законом о федеральном бюджете в целях формирования дорожных фондов субъектов Российской Федерации)</t>
  </si>
  <si>
    <t>Единый сельскохозяйственный налог</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</si>
  <si>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</si>
  <si>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</si>
  <si>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</si>
  <si>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</si>
  <si>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</si>
  <si>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</si>
  <si>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</si>
  <si>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</si>
  <si>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2 02 25154 00 0000 150</t>
  </si>
  <si>
    <t>Субсидии бюджетам на реализацию мероприятий по модернизации коммунальной инфраструктуры</t>
  </si>
  <si>
    <t>2 02 25154 05 0000 150</t>
  </si>
  <si>
    <t>Субсидии бюджетам муниципальных районов на реализацию мероприятий по модернизации коммунальной инфраструктуры</t>
  </si>
  <si>
    <t>2 02 25318 00 0000 150</t>
  </si>
  <si>
    <t>Субсидии бюджетам на реализацию проектов комплексного развития территорий</t>
  </si>
  <si>
    <t>2 02 25318 05 0000 150</t>
  </si>
  <si>
    <t>Субсидии бюджетам муниципальных районов на реализацию проектов комплексного развития территорий</t>
  </si>
  <si>
    <t>Субсидии бюджетам  муниципальных районов на реализацию мероприятий по обеспечению жильем молодых семей</t>
  </si>
  <si>
    <t>Субсидии бюджетам на поддержку отрасли культуры</t>
  </si>
  <si>
    <t>Субсидии бюджетам муниципальных районов на поддержку отрасли культуры</t>
  </si>
  <si>
    <t>Субвенции бюджетам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</si>
  <si>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2 02 45050 00 0000 150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</si>
  <si>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</si>
  <si>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2 02 45050 05 0000 150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</si>
  <si>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</si>
  <si>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</si>
  <si>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2 07 05030 05 0000 150</t>
  </si>
  <si>
    <t>000 2 18 00000 00 0000 150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</si>
  <si>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</si>
  <si>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</si>
  <si>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</si>
  <si>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</si>
  <si>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Развитие и совершенствование сети автомобильных дорог общего пользования местного значения</t>
  </si>
  <si>
    <t>081И89Д020</t>
  </si>
  <si>
    <t>084019Д020</t>
  </si>
  <si>
    <t>084019Д820</t>
  </si>
  <si>
    <t>084029Д040</t>
  </si>
  <si>
    <t>084029Д180</t>
  </si>
  <si>
    <t>08403SД040</t>
  </si>
  <si>
    <t>0140183310</t>
  </si>
  <si>
    <t xml:space="preserve">        Модернизация коммунальной инфраструктуры</t>
  </si>
  <si>
    <t>051И351540</t>
  </si>
  <si>
    <t xml:space="preserve">        Строительство (реконструкция) объектов водоснабжения в населенных пунктах Брянской области</t>
  </si>
  <si>
    <t>05202SИ110</t>
  </si>
  <si>
    <t>091И351540</t>
  </si>
  <si>
    <t xml:space="preserve">        Подготовка объектов ЖКХ к зиме</t>
  </si>
  <si>
    <t>09401S3450</t>
  </si>
  <si>
    <t xml:space="preserve">      Благоустройство</t>
  </si>
  <si>
    <t>0503</t>
  </si>
  <si>
    <t xml:space="preserve">        Озеленение территории</t>
  </si>
  <si>
    <t>0140981700</t>
  </si>
  <si>
    <t xml:space="preserve">        Приобретение специализированной техники для предприятий жилищно-коммунального комплекса</t>
  </si>
  <si>
    <t>09402S3480</t>
  </si>
  <si>
    <t>0940381680</t>
  </si>
  <si>
    <t xml:space="preserve">            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</si>
  <si>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</si>
  <si>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0940381870</t>
  </si>
  <si>
    <t xml:space="preserve">        Реализация проектов комплексного развития территорий</t>
  </si>
  <si>
    <t>031И253180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</si>
  <si>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</si>
  <si>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031Ю650500</t>
  </si>
  <si>
    <t>031Ю651790</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</si>
  <si>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</si>
  <si>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031Ю653030</t>
  </si>
  <si>
    <t xml:space="preserve">        Строительство (реконструкция) учреждений образования</t>
  </si>
  <si>
    <t>03217S4920</t>
  </si>
  <si>
    <t xml:space="preserve">        Предоставление бесплатного питания обучающимся в муниципальных общеобразовательных организациях из многодетных семей</t>
  </si>
  <si>
    <t>03410S4840</t>
  </si>
  <si>
    <t xml:space="preserve">        Государственная поддержка отрасли культуры (Приобретение музыкальных инструментов, оборудования и материалов, реконструкция и капитальный ремонт зданий муниципальных учреждений дополнительного образования сферы культуры)</t>
  </si>
  <si>
    <t>041Я555190</t>
  </si>
  <si>
    <t>041Я555191</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</si>
  <si>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</si>
  <si>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04415L4670</t>
  </si>
  <si>
    <t xml:space="preserve">        Резервный фонд Правительства Брянской области</t>
  </si>
  <si>
    <t>7000010120</t>
  </si>
  <si>
    <t xml:space="preserve">        Строительство (реконструкция) объектов физической культуры и спорта</t>
  </si>
  <si>
    <t>12206SИ120</t>
  </si>
  <si>
    <t xml:space="preserve">          Государственная поддержка отрасли культуры (Приобретение музыкальных инструментов, оборудования и материалов, реконструкция и капитальный ремонт зданий муниципальных учреждений дополнительного образования сферы культуры)</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</si>
  <si>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</si>
  <si>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Развитие и совершенствование сети автомобильных дорог общего пользования местного значения</t>
  </si>
  <si>
    <t xml:space="preserve">          Модернизация коммунальной инфраструктуры</t>
  </si>
  <si>
    <t xml:space="preserve">          Строительство (реконструкция) объектов водоснабжения в населенных пунктах Брянской области</t>
  </si>
  <si>
    <t xml:space="preserve">          Подготовка объектов ЖКХ к зиме</t>
  </si>
  <si>
    <t xml:space="preserve">        Благоустройство</t>
  </si>
  <si>
    <t xml:space="preserve">          Озеленение территории</t>
  </si>
  <si>
    <t xml:space="preserve">          Приобретение специализированной техники для предприятий жилищно-коммунального комплекса</t>
  </si>
  <si>
    <t xml:space="preserve">              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</si>
  <si>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 xml:space="preserve">          Реализация проектов комплексного развития территорий</t>
  </si>
  <si>
    <t xml:space="preserve">          Строительство (реконструкция) учреждений образования</t>
  </si>
  <si>
    <t xml:space="preserve">          Резервный фонд Правительства Брянской области</t>
  </si>
  <si>
    <t xml:space="preserve">          Строительство (реконструкция) объектов физической культуры и спорта</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</si>
  <si>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</si>
  <si>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</si>
  <si>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Предоставление бесплатного питания обучающимся в муниципальных общеобразовательных организациях из многодетных семей</t>
  </si>
  <si>
    <t>Озеленение территории</t>
  </si>
  <si>
    <t>81700</t>
  </si>
  <si>
    <t>Предоставление бесплатного питания обучающимся в муниципальных общеобразовательных организациях из многодетных семей</t>
  </si>
  <si>
    <t>S4840</t>
  </si>
  <si>
    <t>Региональный проект "Развитие инфраструктуры сферы образования"</t>
  </si>
  <si>
    <t>17</t>
  </si>
  <si>
    <t>Строительство (реконструкция) учреждений образования</t>
  </si>
  <si>
    <t>S4920</t>
  </si>
  <si>
    <t>Региональный проект "Жилье (Брянская область)"</t>
  </si>
  <si>
    <t>И2</t>
  </si>
  <si>
    <t>Реализация проектов комплексного развития территорий</t>
  </si>
  <si>
    <t>53180</t>
  </si>
  <si>
    <t>Региональный проект "Педагоги и наставники (Брянская область)"</t>
  </si>
  <si>
    <t>Ю6</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</si>
  <si>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</si>
  <si>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</si>
  <si>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</si>
  <si>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53030</t>
  </si>
  <si>
    <t>Обеспечение развития и укрепления материально-технической базы домов культуры в населенных пунктах с числом жителей до 50 тысяч человек</t>
  </si>
  <si>
    <t>L4670</t>
  </si>
  <si>
    <t>Региональный проект "Семейные ценности и инфраструктура культуры" (Брянская область)</t>
  </si>
  <si>
    <t>Я5</t>
  </si>
  <si>
    <t>Государственная поддержка отрасли культуры (Приобретение музыкальных инструментов, оборудования и материалов, реконструкция и капитальный ремонт зданий муниципальных учреждений дополнительного образования сферы культуры)</t>
  </si>
  <si>
    <t>Региональный проект "Развитие инфраструктуры сферы жилищно-коммунального хозяйства"</t>
  </si>
  <si>
    <t>Строительство (реконструкция) объектов водоснабжения в населенных пунктах Брянской области</t>
  </si>
  <si>
    <t>SИ110</t>
  </si>
  <si>
    <t>Региональный проект "Модернизация коммунальной инфраструктуры (Брянская область)"</t>
  </si>
  <si>
    <t>И3</t>
  </si>
  <si>
    <t>Модернизация коммунальной инфраструктуры</t>
  </si>
  <si>
    <t>51540</t>
  </si>
  <si>
    <t>Развитие и совершенствование сети автомобильных дорог общего пользования местного значения</t>
  </si>
  <si>
    <t>9Д020</t>
  </si>
  <si>
    <t>9Д820</t>
  </si>
  <si>
    <t>9Д040</t>
  </si>
  <si>
    <t>9Д180</t>
  </si>
  <si>
    <t>SД040</t>
  </si>
  <si>
    <t>Региональный проект "Региональная и местная дорожная сеть (Брянская область)"</t>
  </si>
  <si>
    <t>И8</t>
  </si>
  <si>
    <t>Программа комплексного развития систем коммунальной инфраструктуры Брянского муниципального района Брянской области</t>
  </si>
  <si>
    <t>Реализация мероприятий по капитальному ремонту объектов ЖКХ</t>
  </si>
  <si>
    <t>Подготовка объектов ЖКХ к зиме</t>
  </si>
  <si>
    <t>S3450</t>
  </si>
  <si>
    <t>Приобретение специализированной техники для предприятий жилищно-коммунального комплекса</t>
  </si>
  <si>
    <t>Обеспечение мероприятий по модернизации систем коммунальной инфраструктуры</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</si>
  <si>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</si>
  <si>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S3480</t>
  </si>
  <si>
    <t>Региональный проект "Развитие инфраструктуры сферы спорта"</t>
  </si>
  <si>
    <t>Строительство (реконструкция) объектов физической культуры и спорта</t>
  </si>
  <si>
    <t>SИ120</t>
  </si>
  <si>
    <t>Организация и осуществление мероприятий по территориальной обороне и гражданской обороне</t>
  </si>
  <si>
    <t>Обеспечение комплексного развития сельских территорий(строительство (приобретение) жилого помещения (жилого дома),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</si>
  <si>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1 01 02210 01 0000 110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</si>
  <si>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</si>
  <si>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Единый налог на вмененный доход для отдельных видов деятельности</t>
  </si>
  <si>
    <t xml:space="preserve">1 05 02000 01 0000 110   </t>
  </si>
  <si>
    <t xml:space="preserve">1 05 02010 01 0000 110   </t>
  </si>
  <si>
    <t>Государственная пошлина за выдачу разрешения на установку рекламной конструкции</t>
  </si>
  <si>
    <t>Государственная пошлина за государственную регистрацию, а также за совершение прочих юридически значимых действий</t>
  </si>
  <si>
    <t>1 08 07000 01 0000 110</t>
  </si>
  <si>
    <t>1 08 07150 01 0000 110</t>
  </si>
  <si>
    <t>1 11 05325 05 0000 120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</si>
  <si>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</si>
  <si>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Прочие доходы от компенсации затрат бюджетов муниципальных районов</t>
  </si>
  <si>
    <t>Прочие доходы от компенсации затрат государства</t>
  </si>
  <si>
    <t>1 13 02990 05 0000 130</t>
  </si>
  <si>
    <t>1 13 02995 05 0000 130</t>
  </si>
  <si>
    <t xml:space="preserve">          Демонтаж незаконно установленных конструкций и объектов</t>
  </si>
  <si>
    <t>0140183450</t>
  </si>
  <si>
    <t xml:space="preserve">          Обеспечение безопасности людей на водных объектах, охраны их жизни и здоровья</t>
  </si>
  <si>
    <t>0140182050</t>
  </si>
  <si>
    <t xml:space="preserve">          Мероприятия по благоустройству</t>
  </si>
  <si>
    <t>0140181730</t>
  </si>
  <si>
    <t xml:space="preserve">        Экологический контроль</t>
  </si>
  <si>
    <t>0601</t>
  </si>
  <si>
    <t xml:space="preserve">        Демонтаж незаконно установленных конструкций и объектов</t>
  </si>
  <si>
    <t xml:space="preserve">        Обеспечение безопасности людей на водных объектах, охраны их жизни и здоровья</t>
  </si>
  <si>
    <t xml:space="preserve">        Мероприятия по благоустройству</t>
  </si>
  <si>
    <t xml:space="preserve">      Экологический контроль</t>
  </si>
  <si>
    <t xml:space="preserve"> 2 02 49999 00 0000 150</t>
  </si>
  <si>
    <t>Прочие межбюджетные трансферты, передаваемые бюджетам</t>
  </si>
  <si>
    <t>2 02 49999 05 0000 150</t>
  </si>
  <si>
    <t>Прочие межбюджетные трансферты, передаваемые бюджетам муниципальных районов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</si>
  <si>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</si>
  <si>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1 01 02021 01 0000 110</t>
  </si>
  <si>
    <t>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</si>
  <si>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</si>
  <si>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1 01 02023 01 0000 110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</si>
  <si>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</si>
  <si>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1 01 02024 01 0000 110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</si>
  <si>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</si>
  <si>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</si>
  <si>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1 01 02160 01 0000 110</t>
  </si>
  <si>
    <t>1 01 02170 01 0000 110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</si>
  <si>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</si>
  <si>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        Достижение показателей деятельности органов исполнительной власти субъектов Российской Федерации</t>
  </si>
  <si>
    <t>7000055490</t>
  </si>
  <si>
    <t xml:space="preserve">          Достижение показателей деятельности органов исполнительной власти субъектов Российской Федерации</t>
  </si>
  <si>
    <t>Достижение показателей деятельности органов исполнительной власти субъектов Российской Федерации</t>
  </si>
  <si>
    <t>55490</t>
  </si>
  <si>
    <t>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</si>
  <si>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1 01 02200 01 0000 110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</si>
  <si>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</si>
  <si>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</si>
  <si>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1 16 01110 01 0000 140</t>
  </si>
  <si>
    <t>1 16 01113 01 0000 140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</si>
  <si>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</si>
  <si>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﻿1 16 10129 01 0000 140
</t>
  </si>
  <si>
    <t>1 17 01050 05 0000 140</t>
  </si>
  <si>
    <t>Невыясненные поступления, зачисляемые в бюджеты муниципальных районов</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</si>
  <si>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</si>
  <si>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</si>
  <si>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﻿1 16 10031 05 0000 140
</t>
  </si>
  <si>
    <t xml:space="preserve">﻿1 16 10030 05 0000 140
</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</si>
  <si>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 органов местного самоуправления муниципальных районов (муниципальных округов, городских округов)</t>
  </si>
  <si>
    <t>7000015880</t>
  </si>
  <si>
    <t xml:space="preserve">        Стимулирование результатов социально-экономического развития территорий и качества управления общественными финансами муниципальных районов(городских округов)</t>
  </si>
  <si>
    <t>7000015890</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</si>
  <si>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</si>
  <si>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7000015900</t>
  </si>
  <si>
    <t xml:space="preserve">        Поощрение высоких темпов наращивания налогового (экономического) потенциала территорий</t>
  </si>
  <si>
    <t>7000015930</t>
  </si>
  <si>
    <t>14202А5762</t>
  </si>
  <si>
    <t xml:space="preserve"> за  2025 год</t>
  </si>
  <si>
    <t>Кассовое исполнение                                                              за                                 2025 год</t>
  </si>
  <si>
    <t>от                              2026 г. №</t>
  </si>
  <si>
    <t xml:space="preserve">от                                  2026 г. № </t>
  </si>
  <si>
    <t>по ведомственной структуре за 2025 год</t>
  </si>
  <si>
    <t>Кассовое исполнение                                                              за                                   2025 год</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</si>
  <si>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 органов местного самоуправления муниципальных районов (муниципальных округов, городских округов)</t>
  </si>
  <si>
    <t xml:space="preserve">          Стимулирование результатов социально-экономического развития территорий и качества управления общественными финансами муниципальных районов(городских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</si>
  <si>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</si>
  <si>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</si>
  <si>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от                               2026 г. № </t>
  </si>
  <si>
    <t>Кассовое исполнение                                                               за                                   2025 год</t>
  </si>
  <si>
    <t>Расходы бюджета Брянского муниципального района Брянской области по целевым статьям (муниципальным программам и непрограммным направлениям деятельности), группам и подгруппам видов расходов  за  2025 год</t>
  </si>
  <si>
    <t>А5762</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</si>
  <si>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</si>
  <si>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</si>
  <si>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Стимулирование результатов социально-экономического развития территорий и качества управления общественными финансами муниципальных районов(городских округов)</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</si>
  <si>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 органов местного самоуправления муниципальных районов (муниципальных округов, городских округов)</t>
  </si>
  <si>
    <t>Поощрение высоких темпов наращивания налогового (экономического) потенциала территорий</t>
  </si>
  <si>
    <t>Резервный фонд Правительства Брянской области</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</si>
  <si>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 органов местного самоуправления муниципальных районов (муниципальных округов, городских округов)</t>
  </si>
  <si>
    <t>КТСЭ</t>
  </si>
  <si>
    <t>КСЭ</t>
  </si>
  <si>
    <t>Прочие дотации бюджетам муниципальных районов</t>
  </si>
  <si>
    <t>Прочие дотации бюджетам</t>
  </si>
  <si>
    <t>2 02 19999 05 0000 150</t>
  </si>
  <si>
    <t>к решению Брянского районного</t>
  </si>
  <si>
    <t>Совета народных депутатов</t>
  </si>
  <si>
    <t xml:space="preserve">от                         2026 г.  № </t>
  </si>
  <si>
    <t>к Решению Брянского районного</t>
  </si>
  <si>
    <t>Кассовое исполнение                 за    2025 год</t>
  </si>
  <si>
    <t>Источники внутреннего финансирования дефицита бюджета Брянского муниципального района Брянской области за   2025 год</t>
  </si>
  <si>
    <t xml:space="preserve">от                                         2026 г. № </t>
  </si>
  <si>
    <t>Кассовое исполнение
за 
2025 год</t>
  </si>
  <si>
    <t>Доходы бюджета Брянского муниципального района Брянской области за 2025 год</t>
  </si>
  <si>
    <t xml:space="preserve">﻿1 16 07000 00 0000 140
</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</si>
  <si>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</si>
  <si>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﻿1 16 07010 05 0000 140
</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</si>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</sst>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31" x14ac:knownFonts="1">
    <font>
      <sz val="10"/>
      <name val="Arial Cyr"/>
      <charset val="204"/>
    </font>
    <font>
      <sz val="11"/>
      <color theme="1"/>
      <name val="Calibri"/>
      <family val="2"/>
      <scheme val="minor"/>
    </font>
    <font>
      <sz val="16"/>
      <name val="Times New Roman"/>
      <family val="1"/>
      <charset val="204"/>
    </font>
    <font>
      <sz val="18"/>
      <name val="Times New Roman"/>
      <family val="1"/>
      <charset val="204"/>
    </font>
    <font>
      <sz val="11"/>
      <name val="Times New Roman"/>
      <family val="1"/>
      <charset val="204"/>
    </font>
    <font>
      <b/>
      <sz val="18"/>
      <name val="Times New Roman"/>
      <family val="1"/>
      <charset val="204"/>
    </font>
    <font>
      <sz val="10"/>
      <name val="Arial Cyr"/>
      <charset val="204"/>
    </font>
    <font>
      <u/>
      <sz val="10"/>
      <color indexed="12"/>
      <name val="Arial Cyr"/>
      <charset val="204"/>
    </font>
    <font>
      <sz val="12"/>
      <name val="Times New Roman"/>
      <family val="1"/>
      <charset val="204"/>
    </font>
    <font>
      <sz val="11"/>
      <name val="Calibri"/>
      <family val="2"/>
    </font>
    <font>
      <sz val="11"/>
      <name val="Calibri"/>
      <family val="2"/>
      <scheme val="minor"/>
    </font>
    <font>
      <sz val="10"/>
      <color rgb="FF000000"/>
      <name val="Arial Cyr"/>
      <family val="2"/>
    </font>
    <font>
      <sz val="10"/>
      <color rgb="FF000000"/>
      <name val="Arial Cyr"/>
    </font>
    <font>
      <b/>
      <sz val="12"/>
      <color rgb="FF000000"/>
      <name val="Arial Cyr"/>
      <family val="2"/>
    </font>
    <font>
      <b/>
      <sz val="12"/>
      <color rgb="FF000000"/>
      <name val="Arial Cyr"/>
    </font>
    <font>
      <b/>
      <sz val="10"/>
      <color rgb="FF000000"/>
      <name val="Arial CYR"/>
      <family val="2"/>
    </font>
    <font>
      <b/>
      <sz val="10"/>
      <color rgb="FF000000"/>
      <name val="Arial Cyr"/>
    </font>
    <font>
      <sz val="8"/>
      <color rgb="FF000000"/>
      <name val="Arial"/>
      <family val="2"/>
      <charset val="204"/>
    </font>
    <font>
      <b/>
      <sz val="10"/>
      <color rgb="FF000000"/>
      <name val="Arial"/>
      <family val="2"/>
      <charset val="204"/>
    </font>
    <font>
      <sz val="8"/>
      <color rgb="FF000000"/>
      <name val="Arial Cyr"/>
    </font>
    <font>
      <sz val="10"/>
      <color rgb="FF000000"/>
      <name val="Times New Roman"/>
      <family val="1"/>
      <charset val="204"/>
    </font>
    <font>
      <sz val="10"/>
      <color rgb="FF000000"/>
      <name val="Times New Roman"/>
      <family val="2"/>
    </font>
    <font>
      <sz val="14"/>
      <color rgb="FF000000"/>
      <name val="Times New Roman"/>
      <family val="1"/>
      <charset val="204"/>
    </font>
    <font>
      <b/>
      <sz val="14"/>
      <color rgb="FF000000"/>
      <name val="Times New Roman"/>
      <family val="1"/>
      <charset val="204"/>
    </font>
    <font>
      <sz val="10"/>
      <name val="Times New Roman"/>
      <family val="1"/>
      <charset val="204"/>
    </font>
    <font>
      <sz val="14"/>
      <name val="Arial Cyr"/>
      <charset val="204"/>
    </font>
    <font>
      <sz val="18"/>
      <color rgb="FF000000"/>
      <name val="Times New Roman"/>
      <family val="1"/>
      <charset val="204"/>
    </font>
    <font>
      <sz val="14"/>
      <name val="Times New Roman"/>
      <family val="1"/>
      <charset val="204"/>
    </font>
    <font>
      <b/>
      <sz val="14"/>
      <name val="Times New Roman"/>
      <family val="1"/>
      <charset val="204"/>
    </font>
    <font>
      <sz val="14"/>
      <color theme="1"/>
      <name val="Times New Roman"/>
      <family val="1"/>
      <charset val="204"/>
    </font>
    <font>
      <b/>
      <sz val="14"/>
      <color theme="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0C0C0"/>
      </patternFill>
    </fill>
    <fill>
      <patternFill patternType="solid">
        <fgColor rgb="FFFFFF99"/>
      </patternFill>
    </fill>
    <fill>
      <patternFill patternType="solid">
        <fgColor rgb="FFCCFFFF"/>
      </patternFill>
    </fill>
    <fill>
      <patternFill patternType="solid">
        <fgColor indexed="65"/>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s>
  <cellStyleXfs count="86">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10" fillId="0" borderId="0"/>
    <xf numFmtId="0" fontId="9" fillId="0" borderId="0"/>
    <xf numFmtId="0" fontId="10" fillId="0" borderId="0"/>
    <xf numFmtId="0" fontId="11" fillId="0" borderId="0"/>
    <xf numFmtId="0" fontId="12" fillId="0" borderId="0"/>
    <xf numFmtId="0" fontId="11" fillId="0" borderId="0"/>
    <xf numFmtId="0" fontId="12" fillId="0" borderId="0"/>
    <xf numFmtId="0" fontId="9" fillId="0" borderId="0"/>
    <xf numFmtId="0" fontId="10" fillId="0" borderId="0"/>
    <xf numFmtId="0" fontId="11" fillId="4" borderId="0"/>
    <xf numFmtId="0" fontId="12" fillId="4" borderId="0"/>
    <xf numFmtId="0" fontId="11" fillId="0" borderId="0">
      <alignment wrapText="1"/>
    </xf>
    <xf numFmtId="0" fontId="12" fillId="0" borderId="0">
      <alignment wrapText="1"/>
    </xf>
    <xf numFmtId="0" fontId="11" fillId="0" borderId="0"/>
    <xf numFmtId="0" fontId="12" fillId="0" borderId="0"/>
    <xf numFmtId="0" fontId="13" fillId="0" borderId="0">
      <alignment horizontal="center"/>
    </xf>
    <xf numFmtId="0" fontId="14" fillId="0" borderId="0">
      <alignment horizontal="center"/>
    </xf>
    <xf numFmtId="0" fontId="11" fillId="0" borderId="0">
      <alignment horizontal="right"/>
    </xf>
    <xf numFmtId="0" fontId="12" fillId="0" borderId="0">
      <alignment horizontal="right"/>
    </xf>
    <xf numFmtId="0" fontId="11" fillId="4" borderId="6"/>
    <xf numFmtId="0" fontId="12" fillId="4" borderId="6"/>
    <xf numFmtId="0" fontId="11" fillId="0" borderId="7">
      <alignment horizontal="center" vertical="center" wrapText="1"/>
    </xf>
    <xf numFmtId="0" fontId="12" fillId="0" borderId="7">
      <alignment horizontal="center" vertical="center" wrapText="1"/>
    </xf>
    <xf numFmtId="0" fontId="11" fillId="4" borderId="8"/>
    <xf numFmtId="0" fontId="12" fillId="4" borderId="8"/>
    <xf numFmtId="0" fontId="11" fillId="4" borderId="0">
      <alignment shrinkToFit="1"/>
    </xf>
    <xf numFmtId="0" fontId="12" fillId="4" borderId="0">
      <alignment shrinkToFit="1"/>
    </xf>
    <xf numFmtId="0" fontId="15" fillId="0" borderId="8">
      <alignment horizontal="right"/>
    </xf>
    <xf numFmtId="0" fontId="16" fillId="0" borderId="8">
      <alignment horizontal="right"/>
    </xf>
    <xf numFmtId="4" fontId="15" fillId="5" borderId="8">
      <alignment horizontal="right" vertical="top" shrinkToFit="1"/>
    </xf>
    <xf numFmtId="4" fontId="16" fillId="5" borderId="8">
      <alignment horizontal="right" vertical="top" shrinkToFit="1"/>
    </xf>
    <xf numFmtId="4" fontId="15" fillId="6" borderId="8">
      <alignment horizontal="right" vertical="top" shrinkToFit="1"/>
    </xf>
    <xf numFmtId="4" fontId="16" fillId="6" borderId="8">
      <alignment horizontal="right" vertical="top" shrinkToFit="1"/>
    </xf>
    <xf numFmtId="0" fontId="11" fillId="0" borderId="0">
      <alignment horizontal="left" wrapText="1"/>
    </xf>
    <xf numFmtId="0" fontId="12" fillId="0" borderId="0">
      <alignment horizontal="left" wrapText="1"/>
    </xf>
    <xf numFmtId="0" fontId="15" fillId="0" borderId="7">
      <alignment vertical="top" wrapText="1"/>
    </xf>
    <xf numFmtId="0" fontId="16" fillId="0" borderId="7">
      <alignment vertical="top" wrapText="1"/>
    </xf>
    <xf numFmtId="0" fontId="17" fillId="0" borderId="9">
      <alignment horizontal="left" wrapText="1" indent="2"/>
    </xf>
    <xf numFmtId="49" fontId="11" fillId="0" borderId="7">
      <alignment horizontal="center" vertical="top" shrinkToFit="1"/>
    </xf>
    <xf numFmtId="49" fontId="12" fillId="0" borderId="7">
      <alignment horizontal="center" vertical="top" shrinkToFit="1"/>
    </xf>
    <xf numFmtId="4" fontId="15" fillId="5" borderId="7">
      <alignment horizontal="right" vertical="top" shrinkToFit="1"/>
    </xf>
    <xf numFmtId="4" fontId="16" fillId="5" borderId="7">
      <alignment horizontal="right" vertical="top" shrinkToFit="1"/>
    </xf>
    <xf numFmtId="4" fontId="15" fillId="6" borderId="7">
      <alignment horizontal="right" vertical="top" shrinkToFit="1"/>
    </xf>
    <xf numFmtId="4" fontId="16" fillId="6" borderId="7">
      <alignment horizontal="right" vertical="top" shrinkToFit="1"/>
    </xf>
    <xf numFmtId="0" fontId="11" fillId="4" borderId="10"/>
    <xf numFmtId="0" fontId="12" fillId="4" borderId="10"/>
    <xf numFmtId="0" fontId="11" fillId="4" borderId="10">
      <alignment horizontal="center"/>
    </xf>
    <xf numFmtId="0" fontId="12" fillId="4" borderId="10">
      <alignment horizontal="center"/>
    </xf>
    <xf numFmtId="4" fontId="15" fillId="0" borderId="7">
      <alignment horizontal="right" vertical="top" shrinkToFit="1"/>
    </xf>
    <xf numFmtId="4" fontId="16" fillId="0" borderId="7">
      <alignment horizontal="right" vertical="top" shrinkToFit="1"/>
    </xf>
    <xf numFmtId="49" fontId="11" fillId="0" borderId="7">
      <alignment horizontal="left" vertical="top" wrapText="1" indent="2"/>
    </xf>
    <xf numFmtId="49" fontId="12" fillId="0" borderId="7">
      <alignment horizontal="left" vertical="top" wrapText="1" indent="2"/>
    </xf>
    <xf numFmtId="4" fontId="11" fillId="0" borderId="7">
      <alignment horizontal="right" vertical="top" shrinkToFit="1"/>
    </xf>
    <xf numFmtId="4" fontId="12" fillId="0" borderId="7">
      <alignment horizontal="right" vertical="top" shrinkToFit="1"/>
    </xf>
    <xf numFmtId="0" fontId="11" fillId="4" borderId="10">
      <alignment shrinkToFit="1"/>
    </xf>
    <xf numFmtId="0" fontId="12" fillId="4" borderId="10">
      <alignment shrinkToFit="1"/>
    </xf>
    <xf numFmtId="0" fontId="11" fillId="4" borderId="8">
      <alignment horizontal="center"/>
    </xf>
    <xf numFmtId="0" fontId="12" fillId="4" borderId="8">
      <alignment horizontal="center"/>
    </xf>
    <xf numFmtId="49" fontId="17" fillId="0" borderId="7">
      <alignment horizontal="center"/>
    </xf>
    <xf numFmtId="49" fontId="17" fillId="0" borderId="7">
      <alignment horizontal="center"/>
    </xf>
    <xf numFmtId="0" fontId="16" fillId="0" borderId="7">
      <alignment vertical="top" wrapText="1"/>
    </xf>
    <xf numFmtId="0" fontId="18" fillId="0" borderId="6"/>
    <xf numFmtId="4" fontId="16" fillId="6" borderId="7">
      <alignment horizontal="right" vertical="top" shrinkToFit="1"/>
    </xf>
    <xf numFmtId="0" fontId="12" fillId="0" borderId="11"/>
    <xf numFmtId="4" fontId="19" fillId="0" borderId="12">
      <alignment horizontal="right" shrinkToFit="1"/>
    </xf>
    <xf numFmtId="2" fontId="19" fillId="0" borderId="13">
      <alignment horizontal="center" shrinkToFit="1"/>
    </xf>
    <xf numFmtId="4" fontId="19" fillId="0" borderId="13">
      <alignment horizontal="right" shrinkToFit="1"/>
    </xf>
    <xf numFmtId="0" fontId="6" fillId="0" borderId="0"/>
    <xf numFmtId="0" fontId="9" fillId="0" borderId="0"/>
    <xf numFmtId="0" fontId="10" fillId="0" borderId="0"/>
    <xf numFmtId="0" fontId="20" fillId="0" borderId="0">
      <alignment vertical="top" wrapText="1"/>
    </xf>
    <xf numFmtId="0" fontId="21" fillId="0" borderId="0">
      <alignment vertical="top" wrapText="1"/>
    </xf>
    <xf numFmtId="0" fontId="9" fillId="0" borderId="0"/>
    <xf numFmtId="164" fontId="6" fillId="0" borderId="0" applyFont="0" applyFill="0" applyBorder="0" applyAlignment="0" applyProtection="0"/>
    <xf numFmtId="0" fontId="6" fillId="7" borderId="0"/>
    <xf numFmtId="0" fontId="12" fillId="0" borderId="7">
      <alignment horizontal="center" vertical="center" wrapText="1"/>
    </xf>
    <xf numFmtId="0" fontId="6" fillId="7" borderId="0"/>
    <xf numFmtId="0" fontId="12" fillId="0" borderId="0">
      <alignment wrapText="1"/>
    </xf>
    <xf numFmtId="0" fontId="16" fillId="0" borderId="7">
      <alignment vertical="top" wrapText="1"/>
    </xf>
    <xf numFmtId="1" fontId="12" fillId="0" borderId="7">
      <alignment horizontal="center" vertical="top" shrinkToFit="1"/>
    </xf>
    <xf numFmtId="4" fontId="16" fillId="6" borderId="7">
      <alignment horizontal="right" vertical="top" shrinkToFit="1"/>
    </xf>
    <xf numFmtId="0" fontId="10" fillId="0" borderId="0"/>
  </cellStyleXfs>
  <cellXfs count="193">
    <xf numFmtId="0" fontId="0" fillId="0" borderId="0" xfId="0"/>
    <xf numFmtId="0" fontId="2" fillId="0" borderId="0" xfId="1" applyFont="1" applyFill="1" applyAlignment="1">
      <alignment horizontal="center" vertical="center"/>
    </xf>
    <xf numFmtId="0" fontId="2" fillId="0" borderId="0" xfId="1" applyFont="1" applyFill="1" applyAlignment="1">
      <alignment horizontal="left"/>
    </xf>
    <xf numFmtId="0" fontId="2" fillId="0" borderId="0" xfId="1" applyFont="1" applyFill="1"/>
    <xf numFmtId="0" fontId="4" fillId="0" borderId="0" xfId="1" applyFont="1" applyFill="1"/>
    <xf numFmtId="0" fontId="3" fillId="0" borderId="0" xfId="1" applyFont="1" applyFill="1" applyAlignment="1">
      <alignment horizontal="center" vertical="center"/>
    </xf>
    <xf numFmtId="0" fontId="3" fillId="0" borderId="0" xfId="1" applyFont="1" applyFill="1" applyAlignment="1">
      <alignment horizontal="left"/>
    </xf>
    <xf numFmtId="0" fontId="3" fillId="0" borderId="0" xfId="1" applyFont="1" applyFill="1"/>
    <xf numFmtId="0" fontId="5" fillId="0" borderId="0" xfId="1" applyFont="1" applyFill="1" applyAlignment="1">
      <alignment horizontal="left"/>
    </xf>
    <xf numFmtId="3" fontId="3" fillId="0" borderId="0" xfId="1" applyNumberFormat="1" applyFont="1" applyFill="1" applyAlignment="1">
      <alignment horizontal="center" vertical="center"/>
    </xf>
    <xf numFmtId="0" fontId="5" fillId="2" borderId="1" xfId="1" applyFont="1" applyFill="1" applyBorder="1" applyAlignment="1">
      <alignment wrapText="1"/>
    </xf>
    <xf numFmtId="0" fontId="5" fillId="0" borderId="2" xfId="0" applyFont="1" applyFill="1" applyBorder="1" applyAlignment="1">
      <alignment horizontal="center" vertical="center" wrapText="1"/>
    </xf>
    <xf numFmtId="3" fontId="4" fillId="0" borderId="0" xfId="1" applyNumberFormat="1" applyFont="1" applyFill="1"/>
    <xf numFmtId="4" fontId="4" fillId="0" borderId="0" xfId="1" applyNumberFormat="1" applyFont="1" applyFill="1"/>
    <xf numFmtId="0" fontId="1" fillId="0" borderId="0" xfId="1"/>
    <xf numFmtId="0" fontId="8" fillId="0" borderId="0" xfId="1" applyFont="1" applyFill="1" applyAlignment="1">
      <alignment horizontal="center" vertical="center"/>
    </xf>
    <xf numFmtId="0" fontId="8" fillId="0" borderId="0" xfId="1" applyFont="1" applyFill="1" applyAlignment="1">
      <alignment horizontal="left"/>
    </xf>
    <xf numFmtId="4" fontId="8" fillId="0" borderId="0" xfId="1" applyNumberFormat="1" applyFont="1" applyFill="1" applyAlignment="1">
      <alignment horizontal="left"/>
    </xf>
    <xf numFmtId="0" fontId="4" fillId="0" borderId="0" xfId="1" applyFont="1" applyFill="1" applyAlignment="1">
      <alignment horizontal="center" vertical="center"/>
    </xf>
    <xf numFmtId="0" fontId="4" fillId="0" borderId="0" xfId="1" applyFont="1" applyFill="1" applyAlignment="1">
      <alignment horizontal="left"/>
    </xf>
    <xf numFmtId="4" fontId="4" fillId="0" borderId="0" xfId="1" applyNumberFormat="1" applyFont="1" applyFill="1" applyAlignment="1">
      <alignment horizontal="left"/>
    </xf>
    <xf numFmtId="4" fontId="4" fillId="0" borderId="0" xfId="1" applyNumberFormat="1" applyFont="1" applyFill="1" applyAlignment="1">
      <alignment horizontal="center" vertical="center"/>
    </xf>
    <xf numFmtId="3" fontId="4" fillId="0" borderId="0" xfId="1" applyNumberFormat="1" applyFont="1" applyFill="1" applyAlignment="1">
      <alignment horizontal="center" vertical="center"/>
    </xf>
    <xf numFmtId="0" fontId="22" fillId="0" borderId="0" xfId="74" applyFont="1" applyFill="1" applyAlignment="1">
      <alignment vertical="top" wrapText="1"/>
    </xf>
    <xf numFmtId="0" fontId="20" fillId="0" borderId="0" xfId="74" applyFont="1" applyFill="1" applyAlignment="1">
      <alignment vertical="top" wrapText="1"/>
    </xf>
    <xf numFmtId="0" fontId="22" fillId="0" borderId="0" xfId="74" applyFont="1" applyFill="1" applyAlignment="1">
      <alignment horizontal="center" vertical="center" wrapText="1"/>
    </xf>
    <xf numFmtId="0" fontId="22" fillId="0" borderId="0" xfId="74" applyFont="1" applyFill="1" applyAlignment="1">
      <alignment horizontal="left" vertical="center" wrapText="1"/>
    </xf>
    <xf numFmtId="0" fontId="22" fillId="0" borderId="0" xfId="74" applyFont="1" applyFill="1" applyAlignment="1">
      <alignment vertical="center" wrapText="1"/>
    </xf>
    <xf numFmtId="4" fontId="20" fillId="0" borderId="0" xfId="74" applyNumberFormat="1" applyFont="1" applyFill="1" applyAlignment="1">
      <alignment vertical="top" wrapText="1"/>
    </xf>
    <xf numFmtId="0" fontId="4" fillId="0" borderId="0" xfId="0" applyFont="1" applyAlignment="1"/>
    <xf numFmtId="0" fontId="4" fillId="0" borderId="0" xfId="0" applyFont="1" applyAlignment="1">
      <alignment horizontal="right"/>
    </xf>
    <xf numFmtId="0" fontId="24" fillId="0" borderId="0" xfId="0" applyFont="1" applyAlignment="1"/>
    <xf numFmtId="0" fontId="25" fillId="0" borderId="0" xfId="0" applyFont="1" applyFill="1"/>
    <xf numFmtId="0" fontId="23" fillId="0" borderId="12" xfId="82" applyNumberFormat="1" applyFont="1" applyFill="1" applyBorder="1" applyAlignment="1" applyProtection="1">
      <alignment vertical="center" wrapText="1"/>
    </xf>
    <xf numFmtId="1" fontId="23" fillId="0" borderId="12" xfId="83" applyNumberFormat="1" applyFont="1" applyFill="1" applyBorder="1" applyAlignment="1" applyProtection="1">
      <alignment horizontal="center" vertical="center" shrinkToFit="1"/>
    </xf>
    <xf numFmtId="4" fontId="23" fillId="0" borderId="12" xfId="84" applyNumberFormat="1" applyFont="1" applyFill="1" applyBorder="1" applyAlignment="1" applyProtection="1">
      <alignment horizontal="right" vertical="center" shrinkToFit="1"/>
    </xf>
    <xf numFmtId="0" fontId="22" fillId="0" borderId="7" xfId="82" applyNumberFormat="1" applyFont="1" applyFill="1" applyAlignment="1" applyProtection="1">
      <alignment vertical="center" wrapText="1"/>
    </xf>
    <xf numFmtId="1" fontId="22" fillId="0" borderId="7" xfId="83" applyNumberFormat="1" applyFont="1" applyFill="1" applyAlignment="1" applyProtection="1">
      <alignment horizontal="center" vertical="center" shrinkToFit="1"/>
    </xf>
    <xf numFmtId="4" fontId="22" fillId="0" borderId="7" xfId="84" applyNumberFormat="1" applyFont="1" applyFill="1" applyAlignment="1" applyProtection="1">
      <alignment horizontal="right" vertical="center" shrinkToFit="1"/>
    </xf>
    <xf numFmtId="0" fontId="23" fillId="0" borderId="7" xfId="82" applyNumberFormat="1" applyFont="1" applyFill="1" applyAlignment="1" applyProtection="1">
      <alignment vertical="center" wrapText="1"/>
    </xf>
    <xf numFmtId="1" fontId="23" fillId="0" borderId="7" xfId="83" applyNumberFormat="1" applyFont="1" applyFill="1" applyAlignment="1" applyProtection="1">
      <alignment horizontal="center" vertical="center" shrinkToFit="1"/>
    </xf>
    <xf numFmtId="4" fontId="23" fillId="0" borderId="7" xfId="84" applyNumberFormat="1" applyFont="1" applyFill="1" applyAlignment="1" applyProtection="1">
      <alignment horizontal="right" vertical="center" shrinkToFit="1"/>
    </xf>
    <xf numFmtId="49" fontId="22" fillId="0" borderId="7" xfId="83" applyNumberFormat="1" applyFont="1" applyFill="1" applyAlignment="1" applyProtection="1">
      <alignment horizontal="center" vertical="center" shrinkToFit="1"/>
    </xf>
    <xf numFmtId="0" fontId="22" fillId="3" borderId="7" xfId="82" applyNumberFormat="1" applyFont="1" applyFill="1" applyAlignment="1" applyProtection="1">
      <alignment vertical="center" wrapText="1"/>
    </xf>
    <xf numFmtId="1" fontId="22" fillId="3" borderId="7" xfId="83" applyNumberFormat="1" applyFont="1" applyFill="1" applyAlignment="1" applyProtection="1">
      <alignment horizontal="center" vertical="center" shrinkToFit="1"/>
    </xf>
    <xf numFmtId="4" fontId="22" fillId="3" borderId="7" xfId="84" applyNumberFormat="1" applyFont="1" applyFill="1" applyAlignment="1" applyProtection="1">
      <alignment horizontal="right" vertical="center" shrinkToFit="1"/>
    </xf>
    <xf numFmtId="4" fontId="22" fillId="0" borderId="7" xfId="0" applyNumberFormat="1" applyFont="1" applyFill="1" applyBorder="1" applyAlignment="1">
      <alignment horizontal="right" vertical="center" wrapText="1"/>
    </xf>
    <xf numFmtId="4" fontId="22" fillId="0" borderId="19" xfId="84" applyNumberFormat="1" applyFont="1" applyFill="1" applyBorder="1" applyAlignment="1" applyProtection="1">
      <alignment horizontal="right" vertical="center" shrinkToFit="1"/>
    </xf>
    <xf numFmtId="4" fontId="22" fillId="0" borderId="2" xfId="74" applyNumberFormat="1" applyFont="1" applyFill="1" applyBorder="1" applyAlignment="1">
      <alignment vertical="top" wrapText="1"/>
    </xf>
    <xf numFmtId="4" fontId="22" fillId="0" borderId="2" xfId="74" applyNumberFormat="1" applyFont="1" applyFill="1" applyBorder="1" applyAlignment="1">
      <alignment vertical="center" wrapText="1"/>
    </xf>
    <xf numFmtId="4" fontId="23" fillId="0" borderId="19" xfId="84" applyNumberFormat="1" applyFont="1" applyFill="1" applyBorder="1" applyAlignment="1" applyProtection="1">
      <alignment horizontal="right" vertical="center" shrinkToFit="1"/>
    </xf>
    <xf numFmtId="4" fontId="23" fillId="0" borderId="7" xfId="0" applyNumberFormat="1" applyFont="1" applyFill="1" applyBorder="1" applyAlignment="1">
      <alignment vertical="center" wrapText="1"/>
    </xf>
    <xf numFmtId="4" fontId="22" fillId="0" borderId="7" xfId="0" applyNumberFormat="1" applyFont="1" applyFill="1" applyBorder="1" applyAlignment="1">
      <alignment vertical="center" wrapText="1"/>
    </xf>
    <xf numFmtId="4" fontId="22" fillId="0" borderId="14" xfId="0" applyNumberFormat="1" applyFont="1" applyFill="1" applyBorder="1" applyAlignment="1">
      <alignment vertical="center" wrapText="1"/>
    </xf>
    <xf numFmtId="1" fontId="22" fillId="0" borderId="19" xfId="83" applyNumberFormat="1" applyFont="1" applyFill="1" applyBorder="1" applyAlignment="1" applyProtection="1">
      <alignment horizontal="center" vertical="center" shrinkToFit="1"/>
    </xf>
    <xf numFmtId="1" fontId="23" fillId="0" borderId="19" xfId="83" applyNumberFormat="1" applyFont="1" applyFill="1" applyBorder="1" applyAlignment="1" applyProtection="1">
      <alignment horizontal="center" vertical="center" shrinkToFit="1"/>
    </xf>
    <xf numFmtId="4" fontId="22" fillId="0" borderId="18" xfId="84" applyNumberFormat="1" applyFont="1" applyFill="1" applyBorder="1" applyAlignment="1" applyProtection="1">
      <alignment horizontal="right" vertical="center" shrinkToFit="1"/>
    </xf>
    <xf numFmtId="4" fontId="22" fillId="0" borderId="2" xfId="84" applyNumberFormat="1" applyFont="1" applyFill="1" applyBorder="1" applyAlignment="1" applyProtection="1">
      <alignment horizontal="right" vertical="center" shrinkToFit="1"/>
    </xf>
    <xf numFmtId="4" fontId="23" fillId="0" borderId="2" xfId="84" applyNumberFormat="1" applyFont="1" applyFill="1" applyBorder="1" applyAlignment="1" applyProtection="1">
      <alignment horizontal="right" vertical="center" shrinkToFit="1"/>
    </xf>
    <xf numFmtId="4" fontId="22" fillId="0" borderId="18" xfId="0" applyNumberFormat="1" applyFont="1" applyFill="1" applyBorder="1" applyAlignment="1">
      <alignment horizontal="right" vertical="center" wrapText="1"/>
    </xf>
    <xf numFmtId="4" fontId="23" fillId="0" borderId="7" xfId="0" applyNumberFormat="1" applyFont="1" applyFill="1" applyBorder="1" applyAlignment="1">
      <alignment horizontal="right" vertical="center" wrapText="1"/>
    </xf>
    <xf numFmtId="0" fontId="22" fillId="0" borderId="7" xfId="0" applyFont="1" applyFill="1" applyBorder="1" applyAlignment="1">
      <alignment horizontal="center" vertical="center" wrapText="1"/>
    </xf>
    <xf numFmtId="0" fontId="23" fillId="0" borderId="7" xfId="0" applyFont="1" applyFill="1" applyBorder="1" applyAlignment="1">
      <alignment horizontal="left" vertical="center" wrapText="1"/>
    </xf>
    <xf numFmtId="0" fontId="23" fillId="0" borderId="7" xfId="0" applyFont="1" applyFill="1" applyBorder="1" applyAlignment="1">
      <alignment horizontal="center" vertical="center" wrapText="1"/>
    </xf>
    <xf numFmtId="0" fontId="25" fillId="0" borderId="7" xfId="0" applyFont="1" applyFill="1" applyBorder="1" applyAlignment="1">
      <alignment vertical="top" wrapText="1"/>
    </xf>
    <xf numFmtId="0" fontId="23" fillId="0" borderId="7" xfId="0" applyFont="1" applyFill="1" applyBorder="1" applyAlignment="1">
      <alignment vertical="top" wrapText="1"/>
    </xf>
    <xf numFmtId="0" fontId="22" fillId="0" borderId="7" xfId="0" applyFont="1" applyFill="1" applyBorder="1" applyAlignment="1">
      <alignment horizontal="left" vertical="center" wrapText="1"/>
    </xf>
    <xf numFmtId="0" fontId="22" fillId="0" borderId="7" xfId="0" applyFont="1" applyFill="1" applyBorder="1" applyAlignment="1">
      <alignment vertical="top" wrapText="1"/>
    </xf>
    <xf numFmtId="4" fontId="23" fillId="3" borderId="7" xfId="0" applyNumberFormat="1" applyFont="1" applyFill="1" applyBorder="1" applyAlignment="1">
      <alignment horizontal="right" vertical="center" wrapText="1"/>
    </xf>
    <xf numFmtId="0" fontId="3" fillId="0" borderId="0" xfId="1" applyFont="1" applyFill="1" applyAlignment="1">
      <alignment horizontal="left"/>
    </xf>
    <xf numFmtId="0" fontId="3" fillId="0" borderId="0" xfId="85" applyFont="1" applyProtection="1">
      <protection locked="0"/>
    </xf>
    <xf numFmtId="4" fontId="3" fillId="0" borderId="0" xfId="1" applyNumberFormat="1" applyFont="1" applyFill="1" applyAlignment="1">
      <alignment horizontal="left"/>
    </xf>
    <xf numFmtId="0" fontId="26" fillId="0" borderId="0" xfId="74" applyFont="1" applyFill="1" applyAlignment="1">
      <alignment vertical="top" wrapText="1"/>
    </xf>
    <xf numFmtId="4" fontId="26" fillId="0" borderId="0" xfId="74" applyNumberFormat="1" applyFont="1" applyFill="1" applyAlignment="1">
      <alignment vertical="top" wrapText="1"/>
    </xf>
    <xf numFmtId="4" fontId="26" fillId="0" borderId="0" xfId="74" applyNumberFormat="1" applyFont="1" applyFill="1" applyAlignment="1">
      <alignment horizontal="center" wrapText="1"/>
    </xf>
    <xf numFmtId="0" fontId="27" fillId="0" borderId="0" xfId="0" applyFont="1" applyFill="1"/>
    <xf numFmtId="0" fontId="27" fillId="0" borderId="0" xfId="0" applyFont="1" applyFill="1" applyAlignment="1">
      <alignment horizontal="right"/>
    </xf>
    <xf numFmtId="0" fontId="28" fillId="0" borderId="2" xfId="0" applyFont="1" applyFill="1" applyBorder="1" applyAlignment="1">
      <alignment horizontal="center" vertical="center" wrapText="1"/>
    </xf>
    <xf numFmtId="0" fontId="28" fillId="0" borderId="2" xfId="0" applyFont="1" applyFill="1" applyBorder="1" applyAlignment="1">
      <alignment horizontal="left" vertical="center" wrapText="1"/>
    </xf>
    <xf numFmtId="165" fontId="28" fillId="3" borderId="2" xfId="0" applyNumberFormat="1" applyFont="1" applyFill="1" applyBorder="1" applyAlignment="1">
      <alignment horizontal="center" vertical="center" wrapText="1"/>
    </xf>
    <xf numFmtId="4" fontId="28" fillId="3" borderId="2" xfId="0" applyNumberFormat="1"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2" xfId="0" applyFont="1" applyFill="1" applyBorder="1" applyAlignment="1">
      <alignment horizontal="left" vertical="center" wrapText="1"/>
    </xf>
    <xf numFmtId="165" fontId="27" fillId="3" borderId="2" xfId="0" applyNumberFormat="1"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166" fontId="27" fillId="3" borderId="2" xfId="0" applyNumberFormat="1" applyFont="1" applyFill="1" applyBorder="1" applyAlignment="1">
      <alignment horizontal="center" vertical="center" wrapText="1"/>
    </xf>
    <xf numFmtId="4" fontId="27" fillId="3" borderId="2" xfId="0" applyNumberFormat="1"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2" xfId="0" applyFont="1" applyFill="1" applyBorder="1" applyAlignment="1">
      <alignment horizontal="left" vertical="center" wrapText="1"/>
    </xf>
    <xf numFmtId="4" fontId="30" fillId="3" borderId="2" xfId="0" applyNumberFormat="1" applyFont="1" applyFill="1" applyBorder="1" applyAlignment="1">
      <alignment horizontal="center" vertical="center" wrapText="1"/>
    </xf>
    <xf numFmtId="4" fontId="29" fillId="3" borderId="2" xfId="0" applyNumberFormat="1" applyFont="1" applyFill="1" applyBorder="1" applyAlignment="1">
      <alignment horizontal="center" vertical="center" wrapText="1"/>
    </xf>
    <xf numFmtId="0" fontId="5" fillId="2" borderId="0" xfId="1" applyNumberFormat="1" applyFont="1" applyFill="1" applyBorder="1" applyAlignment="1">
      <alignment horizontal="center" vertical="center" wrapText="1"/>
    </xf>
    <xf numFmtId="4" fontId="5" fillId="2" borderId="0" xfId="1" applyNumberFormat="1" applyFont="1" applyFill="1" applyBorder="1" applyAlignment="1">
      <alignment horizontal="right" vertical="center" wrapText="1"/>
    </xf>
    <xf numFmtId="4" fontId="3" fillId="0" borderId="0" xfId="0" applyNumberFormat="1" applyFont="1" applyFill="1" applyBorder="1" applyAlignment="1">
      <alignment horizontal="right" vertical="center"/>
    </xf>
    <xf numFmtId="0" fontId="3" fillId="2" borderId="1" xfId="1" applyFont="1" applyFill="1" applyBorder="1" applyAlignment="1">
      <alignment horizontal="right" wrapText="1"/>
    </xf>
    <xf numFmtId="0" fontId="3" fillId="0" borderId="2" xfId="0"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0" xfId="1" applyFont="1" applyFill="1" applyAlignment="1">
      <alignment horizontal="left"/>
    </xf>
    <xf numFmtId="0" fontId="28" fillId="0" borderId="3" xfId="0" applyFont="1" applyFill="1" applyBorder="1" applyAlignment="1">
      <alignment horizontal="center" vertical="center" wrapText="1"/>
    </xf>
    <xf numFmtId="3" fontId="28" fillId="3" borderId="2" xfId="0" applyNumberFormat="1" applyFont="1" applyFill="1" applyBorder="1" applyAlignment="1">
      <alignment horizontal="center" vertical="center" wrapText="1"/>
    </xf>
    <xf numFmtId="0" fontId="28" fillId="3" borderId="2" xfId="0" applyFont="1" applyFill="1" applyBorder="1" applyAlignment="1">
      <alignment horizontal="center" vertical="center" wrapText="1"/>
    </xf>
    <xf numFmtId="3" fontId="27" fillId="0" borderId="2" xfId="0" applyNumberFormat="1"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horizontal="center" vertical="top" wrapText="1"/>
    </xf>
    <xf numFmtId="0" fontId="28" fillId="3" borderId="2" xfId="1" applyFont="1" applyFill="1" applyBorder="1" applyAlignment="1">
      <alignment horizontal="center" vertical="center" wrapText="1"/>
    </xf>
    <xf numFmtId="0" fontId="29" fillId="0" borderId="2" xfId="1" applyFont="1" applyBorder="1" applyAlignment="1">
      <alignment horizontal="center" vertical="center" wrapText="1"/>
    </xf>
    <xf numFmtId="1" fontId="27" fillId="0" borderId="2" xfId="0" applyNumberFormat="1" applyFont="1" applyBorder="1" applyAlignment="1">
      <alignment horizontal="center" vertical="center" wrapText="1"/>
    </xf>
    <xf numFmtId="0" fontId="28" fillId="3" borderId="2" xfId="0" applyFont="1" applyFill="1" applyBorder="1" applyAlignment="1">
      <alignment horizontal="center" vertical="center"/>
    </xf>
    <xf numFmtId="0" fontId="28" fillId="2" borderId="2" xfId="0" applyFont="1" applyFill="1" applyBorder="1" applyAlignment="1">
      <alignment horizontal="center" vertical="center"/>
    </xf>
    <xf numFmtId="0" fontId="27" fillId="2" borderId="2" xfId="0" applyFont="1" applyFill="1" applyBorder="1" applyAlignment="1">
      <alignment horizontal="center" vertical="center"/>
    </xf>
    <xf numFmtId="0" fontId="27" fillId="3" borderId="2" xfId="0" applyFont="1" applyFill="1" applyBorder="1" applyAlignment="1">
      <alignment horizontal="center" vertical="center"/>
    </xf>
    <xf numFmtId="0" fontId="27" fillId="2" borderId="4" xfId="0" applyFont="1" applyFill="1" applyBorder="1" applyAlignment="1">
      <alignment horizontal="center" vertical="center"/>
    </xf>
    <xf numFmtId="0" fontId="28" fillId="2" borderId="4" xfId="0" applyFont="1" applyFill="1" applyBorder="1" applyAlignment="1">
      <alignment horizontal="center" vertical="center"/>
    </xf>
    <xf numFmtId="4" fontId="23" fillId="0" borderId="21" xfId="84" applyNumberFormat="1" applyFont="1" applyFill="1" applyBorder="1" applyAlignment="1" applyProtection="1">
      <alignment horizontal="right" vertical="center" shrinkToFit="1"/>
    </xf>
    <xf numFmtId="0" fontId="27" fillId="0" borderId="7" xfId="0" applyFont="1" applyFill="1" applyBorder="1" applyAlignment="1">
      <alignment vertical="top" wrapText="1"/>
    </xf>
    <xf numFmtId="0" fontId="27" fillId="0" borderId="7" xfId="0" applyFont="1" applyFill="1" applyBorder="1" applyAlignment="1">
      <alignment horizontal="center" vertical="top" wrapText="1"/>
    </xf>
    <xf numFmtId="0" fontId="22" fillId="0" borderId="7" xfId="0" applyFont="1" applyFill="1" applyBorder="1" applyAlignment="1">
      <alignment horizontal="center" vertical="top" wrapText="1"/>
    </xf>
    <xf numFmtId="0" fontId="27" fillId="0" borderId="7" xfId="0" applyFont="1" applyFill="1" applyBorder="1" applyAlignment="1">
      <alignment horizontal="center" vertical="center" wrapText="1"/>
    </xf>
    <xf numFmtId="0" fontId="28" fillId="0" borderId="7" xfId="0" applyFont="1" applyFill="1" applyBorder="1" applyAlignment="1">
      <alignment horizontal="center" vertical="center" wrapText="1"/>
    </xf>
    <xf numFmtId="49" fontId="22" fillId="0" borderId="7" xfId="0" applyNumberFormat="1" applyFont="1" applyFill="1" applyBorder="1" applyAlignment="1">
      <alignment horizontal="center" vertical="center" wrapText="1"/>
    </xf>
    <xf numFmtId="49" fontId="23" fillId="0" borderId="7" xfId="0" applyNumberFormat="1" applyFont="1" applyFill="1" applyBorder="1" applyAlignment="1">
      <alignment horizontal="center" vertical="center" wrapText="1"/>
    </xf>
    <xf numFmtId="0" fontId="23" fillId="3" borderId="7" xfId="0" applyFont="1" applyFill="1" applyBorder="1" applyAlignment="1">
      <alignment horizontal="left" vertical="center" wrapText="1"/>
    </xf>
    <xf numFmtId="4" fontId="27" fillId="0" borderId="2" xfId="0" applyNumberFormat="1" applyFont="1" applyFill="1" applyBorder="1" applyAlignment="1">
      <alignment horizontal="right" vertical="center"/>
    </xf>
    <xf numFmtId="4" fontId="28" fillId="0" borderId="2" xfId="0" applyNumberFormat="1" applyFont="1" applyFill="1" applyBorder="1" applyAlignment="1">
      <alignment horizontal="right" vertical="center"/>
    </xf>
    <xf numFmtId="4" fontId="28" fillId="0" borderId="3" xfId="0" applyNumberFormat="1" applyFont="1" applyFill="1" applyBorder="1" applyAlignment="1">
      <alignment horizontal="right" vertical="center"/>
    </xf>
    <xf numFmtId="0" fontId="3" fillId="0" borderId="0" xfId="1" applyFont="1" applyFill="1" applyAlignment="1">
      <alignment horizontal="left"/>
    </xf>
    <xf numFmtId="0" fontId="28" fillId="2" borderId="0" xfId="0" applyNumberFormat="1" applyFont="1" applyFill="1" applyBorder="1" applyAlignment="1">
      <alignment horizontal="center" vertical="center" wrapText="1"/>
    </xf>
    <xf numFmtId="4" fontId="28" fillId="2" borderId="0" xfId="0" applyNumberFormat="1" applyFont="1" applyFill="1" applyBorder="1" applyAlignment="1">
      <alignment vertical="center" wrapText="1"/>
    </xf>
    <xf numFmtId="4" fontId="28" fillId="0" borderId="0" xfId="0" applyNumberFormat="1" applyFont="1" applyFill="1" applyBorder="1" applyAlignment="1">
      <alignment horizontal="center" vertical="center"/>
    </xf>
    <xf numFmtId="4" fontId="28" fillId="3" borderId="2" xfId="0" applyNumberFormat="1" applyFont="1" applyFill="1" applyBorder="1" applyAlignment="1">
      <alignment horizontal="right" vertical="center"/>
    </xf>
    <xf numFmtId="4" fontId="27" fillId="3" borderId="2" xfId="0" applyNumberFormat="1" applyFont="1" applyFill="1" applyBorder="1" applyAlignment="1">
      <alignment horizontal="right" vertical="center"/>
    </xf>
    <xf numFmtId="4" fontId="27" fillId="0" borderId="2" xfId="0" applyNumberFormat="1" applyFont="1" applyFill="1" applyBorder="1" applyAlignment="1">
      <alignment horizontal="right" vertical="center" wrapText="1"/>
    </xf>
    <xf numFmtId="4" fontId="29" fillId="0" borderId="2" xfId="0" applyNumberFormat="1" applyFont="1" applyFill="1" applyBorder="1" applyAlignment="1">
      <alignment horizontal="right" vertical="center"/>
    </xf>
    <xf numFmtId="4" fontId="8" fillId="0" borderId="2" xfId="0" applyNumberFormat="1" applyFont="1" applyFill="1" applyBorder="1" applyAlignment="1">
      <alignment horizontal="right" vertical="center"/>
    </xf>
    <xf numFmtId="4" fontId="27" fillId="0" borderId="2" xfId="0" applyNumberFormat="1" applyFont="1" applyFill="1" applyBorder="1" applyAlignment="1">
      <alignment horizontal="right" vertical="center" wrapText="1" shrinkToFit="1"/>
    </xf>
    <xf numFmtId="4" fontId="28" fillId="3" borderId="2" xfId="0" applyNumberFormat="1" applyFont="1" applyFill="1" applyBorder="1" applyAlignment="1">
      <alignment horizontal="right" vertical="center" wrapText="1"/>
    </xf>
    <xf numFmtId="4" fontId="27" fillId="3" borderId="2" xfId="0" applyNumberFormat="1" applyFont="1" applyFill="1" applyBorder="1" applyAlignment="1">
      <alignment horizontal="right" vertical="center" wrapText="1"/>
    </xf>
    <xf numFmtId="4" fontId="27" fillId="3" borderId="2" xfId="1" applyNumberFormat="1" applyFont="1" applyFill="1" applyBorder="1" applyAlignment="1">
      <alignment horizontal="right" vertical="center" wrapText="1"/>
    </xf>
    <xf numFmtId="4" fontId="27" fillId="3" borderId="0" xfId="0" applyNumberFormat="1" applyFont="1" applyFill="1" applyAlignment="1">
      <alignment horizontal="right" vertical="center"/>
    </xf>
    <xf numFmtId="4" fontId="27" fillId="3" borderId="2" xfId="1" applyNumberFormat="1" applyFont="1" applyFill="1" applyBorder="1" applyAlignment="1">
      <alignment horizontal="right" vertical="center"/>
    </xf>
    <xf numFmtId="4" fontId="27" fillId="0" borderId="2" xfId="0" applyNumberFormat="1" applyFont="1" applyBorder="1" applyAlignment="1">
      <alignment horizontal="right" vertical="center" wrapText="1"/>
    </xf>
    <xf numFmtId="4" fontId="27" fillId="3" borderId="5" xfId="0" applyNumberFormat="1" applyFont="1" applyFill="1" applyBorder="1" applyAlignment="1">
      <alignment horizontal="right" vertical="center" wrapText="1"/>
    </xf>
    <xf numFmtId="4" fontId="28" fillId="3" borderId="5" xfId="0" applyNumberFormat="1" applyFont="1" applyFill="1" applyBorder="1" applyAlignment="1">
      <alignment horizontal="right" vertical="center" wrapText="1"/>
    </xf>
    <xf numFmtId="4" fontId="27" fillId="2" borderId="5" xfId="0" applyNumberFormat="1" applyFont="1" applyFill="1" applyBorder="1" applyAlignment="1">
      <alignment horizontal="right" vertical="center" wrapText="1"/>
    </xf>
    <xf numFmtId="4" fontId="28" fillId="2" borderId="5" xfId="0" applyNumberFormat="1" applyFont="1" applyFill="1" applyBorder="1" applyAlignment="1">
      <alignment horizontal="right" vertical="center" wrapText="1"/>
    </xf>
    <xf numFmtId="0" fontId="28" fillId="3" borderId="2" xfId="0" applyFont="1" applyFill="1" applyBorder="1" applyAlignment="1">
      <alignment horizontal="left" vertical="center" wrapText="1"/>
    </xf>
    <xf numFmtId="0" fontId="28" fillId="2" borderId="2" xfId="0" applyNumberFormat="1" applyFont="1" applyFill="1" applyBorder="1" applyAlignment="1">
      <alignment horizontal="left" vertical="center" wrapText="1"/>
    </xf>
    <xf numFmtId="0" fontId="27" fillId="2" borderId="2" xfId="0" applyNumberFormat="1" applyFont="1" applyFill="1" applyBorder="1" applyAlignment="1">
      <alignment horizontal="left" vertical="center" wrapText="1"/>
    </xf>
    <xf numFmtId="0" fontId="27" fillId="3" borderId="2" xfId="0" applyFont="1" applyFill="1" applyBorder="1" applyAlignment="1">
      <alignment horizontal="left" vertical="center" wrapText="1"/>
    </xf>
    <xf numFmtId="0" fontId="29" fillId="3" borderId="2" xfId="0" applyFont="1" applyFill="1" applyBorder="1" applyAlignment="1">
      <alignment horizontal="left" vertical="center" wrapText="1"/>
    </xf>
    <xf numFmtId="0" fontId="28" fillId="3" borderId="2" xfId="1" applyFont="1" applyFill="1" applyBorder="1" applyAlignment="1">
      <alignment horizontal="left" vertical="center" wrapText="1"/>
    </xf>
    <xf numFmtId="0" fontId="29" fillId="0" borderId="2" xfId="1" applyFont="1" applyFill="1" applyBorder="1" applyAlignment="1">
      <alignment horizontal="left" vertical="center" wrapText="1"/>
    </xf>
    <xf numFmtId="0" fontId="27" fillId="0" borderId="2" xfId="2" applyFont="1" applyBorder="1" applyAlignment="1" applyProtection="1">
      <alignment horizontal="left" vertical="center" wrapText="1"/>
    </xf>
    <xf numFmtId="0" fontId="27" fillId="2" borderId="3" xfId="0" applyNumberFormat="1" applyFont="1" applyFill="1" applyBorder="1" applyAlignment="1">
      <alignment horizontal="left" vertical="center"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4" fontId="2" fillId="0" borderId="0" xfId="1" applyNumberFormat="1" applyFont="1" applyFill="1" applyAlignment="1">
      <alignment horizontal="center" vertical="center"/>
    </xf>
    <xf numFmtId="4" fontId="27" fillId="3" borderId="5" xfId="1" applyNumberFormat="1" applyFont="1" applyFill="1" applyBorder="1" applyAlignment="1">
      <alignment horizontal="right" vertical="center" wrapText="1"/>
    </xf>
    <xf numFmtId="1" fontId="27" fillId="0" borderId="2" xfId="0" applyNumberFormat="1" applyFont="1" applyFill="1" applyBorder="1" applyAlignment="1">
      <alignment horizontal="center" vertical="center" wrapText="1"/>
    </xf>
    <xf numFmtId="4" fontId="22" fillId="3" borderId="7" xfId="0" applyNumberFormat="1" applyFont="1" applyFill="1" applyBorder="1" applyAlignment="1">
      <alignment vertical="center" wrapText="1"/>
    </xf>
    <xf numFmtId="0" fontId="27" fillId="0" borderId="2" xfId="0" applyFont="1" applyFill="1" applyBorder="1" applyAlignment="1">
      <alignment horizontal="left" vertical="top" wrapText="1"/>
    </xf>
    <xf numFmtId="4" fontId="27" fillId="0" borderId="2" xfId="0" applyNumberFormat="1" applyFont="1" applyFill="1" applyBorder="1" applyAlignment="1">
      <alignment horizontal="left" vertical="top"/>
    </xf>
    <xf numFmtId="4" fontId="22" fillId="3" borderId="7" xfId="0" applyNumberFormat="1" applyFont="1" applyFill="1" applyBorder="1" applyAlignment="1">
      <alignment horizontal="right" vertical="center" wrapText="1"/>
    </xf>
    <xf numFmtId="4" fontId="22" fillId="0" borderId="20" xfId="0" applyNumberFormat="1" applyFont="1" applyFill="1" applyBorder="1" applyAlignment="1">
      <alignment horizontal="right" vertical="center" wrapText="1"/>
    </xf>
    <xf numFmtId="4" fontId="23" fillId="0" borderId="20" xfId="0" applyNumberFormat="1" applyFont="1" applyFill="1" applyBorder="1" applyAlignment="1">
      <alignment horizontal="right" vertical="center" wrapText="1"/>
    </xf>
    <xf numFmtId="0" fontId="28" fillId="2" borderId="4" xfId="0" applyNumberFormat="1" applyFont="1" applyFill="1" applyBorder="1" applyAlignment="1">
      <alignment horizontal="center" vertical="center" wrapText="1"/>
    </xf>
    <xf numFmtId="0" fontId="28" fillId="2" borderId="5" xfId="0" applyNumberFormat="1" applyFont="1" applyFill="1" applyBorder="1" applyAlignment="1">
      <alignment horizontal="center" vertical="center" wrapText="1"/>
    </xf>
    <xf numFmtId="0" fontId="3" fillId="0" borderId="0" xfId="1" applyFont="1" applyFill="1" applyAlignment="1">
      <alignment horizontal="left"/>
    </xf>
    <xf numFmtId="0" fontId="5" fillId="2" borderId="0" xfId="1" applyFont="1" applyFill="1" applyAlignment="1">
      <alignment horizontal="center" wrapText="1"/>
    </xf>
    <xf numFmtId="0" fontId="22" fillId="0" borderId="0" xfId="74" applyFont="1" applyFill="1" applyAlignment="1">
      <alignment horizontal="left" vertical="top" wrapText="1"/>
    </xf>
    <xf numFmtId="0" fontId="23" fillId="0" borderId="0" xfId="74" applyFont="1" applyFill="1" applyAlignment="1">
      <alignment horizontal="center" vertical="center" wrapText="1"/>
    </xf>
    <xf numFmtId="0" fontId="22" fillId="0" borderId="18"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2" xfId="79" applyNumberFormat="1" applyFont="1" applyBorder="1" applyProtection="1">
      <alignment horizontal="center" vertical="center" wrapText="1"/>
    </xf>
    <xf numFmtId="0" fontId="22" fillId="0" borderId="2" xfId="79" applyFont="1" applyBorder="1" applyProtection="1">
      <alignment horizontal="center" vertical="center" wrapText="1"/>
      <protection locked="0"/>
    </xf>
    <xf numFmtId="0" fontId="22" fillId="7" borderId="2" xfId="80" applyFont="1" applyFill="1" applyBorder="1" applyAlignment="1">
      <alignment horizontal="center" vertical="center" wrapText="1"/>
    </xf>
    <xf numFmtId="0" fontId="22" fillId="0" borderId="2" xfId="81" applyNumberFormat="1" applyFont="1" applyFill="1" applyBorder="1" applyAlignment="1" applyProtection="1">
      <alignment horizontal="center" vertical="center" wrapText="1"/>
    </xf>
    <xf numFmtId="0" fontId="22" fillId="0" borderId="0" xfId="74" applyFont="1" applyFill="1" applyAlignment="1">
      <alignment horizontal="right" vertical="top" wrapText="1"/>
    </xf>
    <xf numFmtId="0" fontId="22" fillId="0" borderId="6" xfId="74" applyFont="1" applyFill="1" applyBorder="1" applyAlignment="1">
      <alignment horizontal="right" vertical="top" wrapText="1"/>
    </xf>
    <xf numFmtId="0" fontId="23" fillId="0" borderId="7" xfId="0" applyFont="1" applyFill="1" applyBorder="1" applyAlignment="1">
      <alignment vertical="center" wrapText="1"/>
    </xf>
    <xf numFmtId="0" fontId="22" fillId="0" borderId="0" xfId="74" applyFont="1" applyFill="1" applyAlignment="1">
      <alignment horizontal="left" vertical="center"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7" fillId="0" borderId="0" xfId="0" applyFont="1" applyAlignment="1">
      <alignment horizontal="left"/>
    </xf>
    <xf numFmtId="0" fontId="28" fillId="0" borderId="0" xfId="0" applyFont="1" applyFill="1" applyAlignment="1">
      <alignment horizontal="center" vertical="center" wrapText="1"/>
    </xf>
    <xf numFmtId="0" fontId="27" fillId="0" borderId="15" xfId="0" applyFont="1" applyFill="1" applyBorder="1" applyAlignment="1">
      <alignment horizontal="center" vertical="center" wrapText="1"/>
    </xf>
    <xf numFmtId="0" fontId="27" fillId="0" borderId="3" xfId="0" applyFont="1" applyFill="1" applyBorder="1" applyAlignment="1">
      <alignment horizontal="center" vertical="center" wrapText="1"/>
    </xf>
    <xf numFmtId="165" fontId="27" fillId="0" borderId="15" xfId="0" applyNumberFormat="1" applyFont="1" applyFill="1" applyBorder="1" applyAlignment="1">
      <alignment horizontal="center" vertical="center" wrapText="1"/>
    </xf>
    <xf numFmtId="165" fontId="27" fillId="0" borderId="3" xfId="0" applyNumberFormat="1" applyFont="1" applyFill="1" applyBorder="1" applyAlignment="1">
      <alignment horizontal="center" vertical="center" wrapText="1"/>
    </xf>
  </cellXfs>
  <cellStyles count="86">
    <cellStyle name="br" xfId="3"/>
    <cellStyle name="br 2" xfId="4"/>
    <cellStyle name="col" xfId="5"/>
    <cellStyle name="col 2" xfId="6"/>
    <cellStyle name="style0" xfId="7"/>
    <cellStyle name="style0 2" xfId="8"/>
    <cellStyle name="td" xfId="9"/>
    <cellStyle name="td 2" xfId="10"/>
    <cellStyle name="tr" xfId="11"/>
    <cellStyle name="tr 2" xfId="12"/>
    <cellStyle name="xl21" xfId="13"/>
    <cellStyle name="xl21 2" xfId="14"/>
    <cellStyle name="xl22" xfId="15"/>
    <cellStyle name="xl22 2" xfId="16"/>
    <cellStyle name="xl22 4 2" xfId="79"/>
    <cellStyle name="xl23" xfId="17"/>
    <cellStyle name="xl23 2" xfId="18"/>
    <cellStyle name="xl24" xfId="19"/>
    <cellStyle name="xl24 2" xfId="20"/>
    <cellStyle name="xl25" xfId="21"/>
    <cellStyle name="xl25 2" xfId="22"/>
    <cellStyle name="xl26" xfId="23"/>
    <cellStyle name="xl26 2" xfId="24"/>
    <cellStyle name="xl26 4 2" xfId="83"/>
    <cellStyle name="xl27" xfId="25"/>
    <cellStyle name="xl27 2" xfId="26"/>
    <cellStyle name="xl28" xfId="27"/>
    <cellStyle name="xl28 2" xfId="28"/>
    <cellStyle name="xl29" xfId="29"/>
    <cellStyle name="xl29 2" xfId="30"/>
    <cellStyle name="xl30" xfId="31"/>
    <cellStyle name="xl30 2" xfId="32"/>
    <cellStyle name="xl31" xfId="33"/>
    <cellStyle name="xl31 2" xfId="34"/>
    <cellStyle name="xl32" xfId="35"/>
    <cellStyle name="xl32 2" xfId="36"/>
    <cellStyle name="xl33" xfId="37"/>
    <cellStyle name="xl33 2" xfId="38"/>
    <cellStyle name="xl34" xfId="39"/>
    <cellStyle name="xl34 2" xfId="40"/>
    <cellStyle name="xl34 3" xfId="41"/>
    <cellStyle name="xl35" xfId="42"/>
    <cellStyle name="xl35 2" xfId="43"/>
    <cellStyle name="xl36" xfId="44"/>
    <cellStyle name="xl36 2" xfId="45"/>
    <cellStyle name="xl37" xfId="46"/>
    <cellStyle name="xl37 2" xfId="47"/>
    <cellStyle name="xl38" xfId="48"/>
    <cellStyle name="xl38 2" xfId="49"/>
    <cellStyle name="xl39" xfId="50"/>
    <cellStyle name="xl39 2" xfId="51"/>
    <cellStyle name="xl40" xfId="52"/>
    <cellStyle name="xl40 2" xfId="53"/>
    <cellStyle name="xl41" xfId="54"/>
    <cellStyle name="xl41 2" xfId="55"/>
    <cellStyle name="xl42" xfId="56"/>
    <cellStyle name="xl42 2" xfId="57"/>
    <cellStyle name="xl42 3 2" xfId="81"/>
    <cellStyle name="xl43" xfId="58"/>
    <cellStyle name="xl43 2" xfId="59"/>
    <cellStyle name="xl44" xfId="60"/>
    <cellStyle name="xl44 2" xfId="61"/>
    <cellStyle name="xl52" xfId="62"/>
    <cellStyle name="xl52 2" xfId="63"/>
    <cellStyle name="xl61" xfId="64"/>
    <cellStyle name="xl61 3" xfId="82"/>
    <cellStyle name="xl63" xfId="65"/>
    <cellStyle name="xl64" xfId="66"/>
    <cellStyle name="xl64 3" xfId="84"/>
    <cellStyle name="xl84" xfId="67"/>
    <cellStyle name="xl95" xfId="68"/>
    <cellStyle name="xl96" xfId="69"/>
    <cellStyle name="xl97" xfId="70"/>
    <cellStyle name="Гиперссылка" xfId="2" builtinId="8"/>
    <cellStyle name="Обычный" xfId="0" builtinId="0"/>
    <cellStyle name="Обычный 10" xfId="85"/>
    <cellStyle name="Обычный 2" xfId="71"/>
    <cellStyle name="Обычный 2 2" xfId="78"/>
    <cellStyle name="Обычный 2 2 2" xfId="80"/>
    <cellStyle name="Обычный 3" xfId="72"/>
    <cellStyle name="Обычный 4" xfId="73"/>
    <cellStyle name="Обычный 5" xfId="74"/>
    <cellStyle name="Обычный 6" xfId="75"/>
    <cellStyle name="Обычный 6 2" xfId="76"/>
    <cellStyle name="Обычный 7" xfId="1"/>
    <cellStyle name="Финансовый 2" xfId="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9"/>
  <sheetViews>
    <sheetView view="pageBreakPreview" topLeftCell="A133" zoomScale="81" zoomScaleNormal="100" zoomScaleSheetLayoutView="81" workbookViewId="0">
      <selection activeCell="C150" sqref="C150"/>
    </sheetView>
  </sheetViews>
  <sheetFormatPr defaultColWidth="9.140625" defaultRowHeight="15" x14ac:dyDescent="0.25"/>
  <cols>
    <col min="1" max="1" width="30" style="18" customWidth="1"/>
    <col min="2" max="2" width="112.7109375" style="19" customWidth="1"/>
    <col min="3" max="3" width="22.28515625" style="19" customWidth="1"/>
    <col min="4" max="4" width="21.140625" style="19" customWidth="1"/>
    <col min="5" max="5" width="27.85546875" style="22" customWidth="1"/>
    <col min="6" max="6" width="19.7109375" style="4" customWidth="1"/>
    <col min="7" max="7" width="17.28515625" style="4" customWidth="1"/>
    <col min="8" max="8" width="18.85546875" style="4" customWidth="1"/>
    <col min="9" max="9" width="17.85546875" style="4" customWidth="1"/>
    <col min="10" max="16384" width="9.140625" style="4"/>
  </cols>
  <sheetData>
    <row r="1" spans="1:9" ht="23.25" x14ac:dyDescent="0.35">
      <c r="A1" s="1"/>
      <c r="B1" s="2"/>
      <c r="C1" s="3"/>
      <c r="D1" s="169" t="s">
        <v>0</v>
      </c>
      <c r="E1" s="169"/>
    </row>
    <row r="2" spans="1:9" ht="23.25" x14ac:dyDescent="0.35">
      <c r="A2" s="5"/>
      <c r="B2" s="6"/>
      <c r="C2" s="7"/>
      <c r="D2" s="169" t="s">
        <v>1341</v>
      </c>
      <c r="E2" s="169"/>
    </row>
    <row r="3" spans="1:9" ht="23.25" x14ac:dyDescent="0.35">
      <c r="A3" s="5"/>
      <c r="B3" s="6"/>
      <c r="C3" s="7"/>
      <c r="D3" s="169" t="s">
        <v>1342</v>
      </c>
      <c r="E3" s="169"/>
    </row>
    <row r="4" spans="1:9" ht="23.25" x14ac:dyDescent="0.35">
      <c r="A4" s="5"/>
      <c r="B4" s="8"/>
      <c r="C4" s="7"/>
      <c r="D4" s="169" t="s">
        <v>1343</v>
      </c>
      <c r="E4" s="169"/>
    </row>
    <row r="5" spans="1:9" ht="2.25" customHeight="1" x14ac:dyDescent="0.3">
      <c r="A5" s="5"/>
      <c r="B5" s="8"/>
      <c r="C5" s="8"/>
      <c r="D5" s="8"/>
      <c r="E5" s="9"/>
    </row>
    <row r="6" spans="1:9" ht="44.25" customHeight="1" x14ac:dyDescent="0.3">
      <c r="A6" s="170" t="s">
        <v>1349</v>
      </c>
      <c r="B6" s="170"/>
      <c r="C6" s="170"/>
      <c r="D6" s="170"/>
      <c r="E6" s="170"/>
    </row>
    <row r="7" spans="1:9" ht="22.5" customHeight="1" x14ac:dyDescent="0.35">
      <c r="A7" s="10"/>
      <c r="B7" s="10"/>
      <c r="C7" s="10"/>
      <c r="D7" s="10"/>
      <c r="E7" s="95" t="s">
        <v>1081</v>
      </c>
    </row>
    <row r="8" spans="1:9" ht="150.75" customHeight="1" x14ac:dyDescent="0.25">
      <c r="A8" s="11" t="s">
        <v>1</v>
      </c>
      <c r="B8" s="96" t="s">
        <v>2</v>
      </c>
      <c r="C8" s="96" t="s">
        <v>1088</v>
      </c>
      <c r="D8" s="96" t="s">
        <v>1348</v>
      </c>
      <c r="E8" s="97" t="s">
        <v>595</v>
      </c>
    </row>
    <row r="9" spans="1:9" ht="18.75" x14ac:dyDescent="0.25">
      <c r="A9" s="99" t="s">
        <v>3</v>
      </c>
      <c r="B9" s="99" t="s">
        <v>4</v>
      </c>
      <c r="C9" s="126">
        <f>C10+C28+C38+C45+C50+C68+C74+C88+C80+C129</f>
        <v>857705886</v>
      </c>
      <c r="D9" s="126">
        <f>D10+D28+D38+D45+D50+D68+D74+D88+D80+D129</f>
        <v>865828330.89000022</v>
      </c>
      <c r="E9" s="126">
        <f>D9/C9*100</f>
        <v>100.94699651973708</v>
      </c>
      <c r="F9" s="12"/>
      <c r="H9" s="12"/>
    </row>
    <row r="10" spans="1:9" ht="18.75" x14ac:dyDescent="0.25">
      <c r="A10" s="77" t="s">
        <v>5</v>
      </c>
      <c r="B10" s="77" t="s">
        <v>6</v>
      </c>
      <c r="C10" s="125">
        <f>C11</f>
        <v>699463000</v>
      </c>
      <c r="D10" s="125">
        <f>D11</f>
        <v>697695665.97000003</v>
      </c>
      <c r="E10" s="126">
        <f t="shared" ref="E10:E11" si="0">D10/C10*100</f>
        <v>99.747329875919093</v>
      </c>
      <c r="F10" s="12"/>
      <c r="H10" s="12"/>
    </row>
    <row r="11" spans="1:9" ht="18.75" x14ac:dyDescent="0.25">
      <c r="A11" s="77" t="s">
        <v>7</v>
      </c>
      <c r="B11" s="77" t="s">
        <v>8</v>
      </c>
      <c r="C11" s="125">
        <f>C12+C13+C18+C19+C20+C21+C22+C23+C27+C24+C25++C14+C15+C16+C17+C26</f>
        <v>699463000</v>
      </c>
      <c r="D11" s="125">
        <f>D12+D13+D18+D19+D20+D21+D22+D23+D27+D24+D25++D14+D15+D16+D17+D26</f>
        <v>697695665.97000003</v>
      </c>
      <c r="E11" s="126">
        <f t="shared" si="0"/>
        <v>99.747329875919093</v>
      </c>
      <c r="F11" s="12"/>
      <c r="G11" s="12"/>
      <c r="H11" s="12"/>
      <c r="I11" s="12"/>
    </row>
    <row r="12" spans="1:9" ht="198" customHeight="1" x14ac:dyDescent="0.25">
      <c r="A12" s="81" t="s">
        <v>9</v>
      </c>
      <c r="B12" s="82" t="s">
        <v>1089</v>
      </c>
      <c r="C12" s="124">
        <v>523884000</v>
      </c>
      <c r="D12" s="124">
        <v>502247555.60000002</v>
      </c>
      <c r="E12" s="124">
        <f>D12/C12*100</f>
        <v>95.869993280955327</v>
      </c>
      <c r="F12" s="12"/>
      <c r="G12" s="12"/>
      <c r="H12" s="12"/>
      <c r="I12" s="12"/>
    </row>
    <row r="13" spans="1:9" ht="140.25" customHeight="1" x14ac:dyDescent="0.25">
      <c r="A13" s="81" t="s">
        <v>10</v>
      </c>
      <c r="B13" s="82" t="s">
        <v>1090</v>
      </c>
      <c r="C13" s="124">
        <v>4060000</v>
      </c>
      <c r="D13" s="124">
        <v>4264591.16</v>
      </c>
      <c r="E13" s="124">
        <f t="shared" ref="E13:E27" si="1">D13/C13*100</f>
        <v>105.03919113300493</v>
      </c>
      <c r="F13" s="12"/>
      <c r="G13" s="12"/>
      <c r="H13" s="12"/>
      <c r="I13" s="12"/>
    </row>
    <row r="14" spans="1:9" ht="140.25" customHeight="1" x14ac:dyDescent="0.25">
      <c r="A14" s="160" t="s">
        <v>1276</v>
      </c>
      <c r="B14" s="82" t="s">
        <v>1275</v>
      </c>
      <c r="C14" s="124">
        <v>1317000</v>
      </c>
      <c r="D14" s="124">
        <v>1405736.91</v>
      </c>
      <c r="E14" s="124">
        <f t="shared" si="1"/>
        <v>106.73780637813211</v>
      </c>
      <c r="F14" s="12"/>
      <c r="G14" s="12"/>
      <c r="H14" s="12"/>
      <c r="I14" s="12"/>
    </row>
    <row r="15" spans="1:9" ht="140.25" customHeight="1" x14ac:dyDescent="0.25">
      <c r="A15" s="160" t="s">
        <v>1277</v>
      </c>
      <c r="B15" s="82" t="s">
        <v>1278</v>
      </c>
      <c r="C15" s="124">
        <v>3190000</v>
      </c>
      <c r="D15" s="124">
        <v>3183524.73</v>
      </c>
      <c r="E15" s="124">
        <f t="shared" si="1"/>
        <v>99.797013479623814</v>
      </c>
      <c r="F15" s="12"/>
      <c r="G15" s="12"/>
      <c r="H15" s="12"/>
      <c r="I15" s="12"/>
    </row>
    <row r="16" spans="1:9" ht="140.25" customHeight="1" x14ac:dyDescent="0.25">
      <c r="A16" s="160" t="s">
        <v>1279</v>
      </c>
      <c r="B16" s="82" t="s">
        <v>1280</v>
      </c>
      <c r="C16" s="124">
        <v>3520000</v>
      </c>
      <c r="D16" s="124">
        <v>3478957.99</v>
      </c>
      <c r="E16" s="124">
        <f t="shared" si="1"/>
        <v>98.834033806818184</v>
      </c>
      <c r="F16" s="12"/>
      <c r="G16" s="12"/>
      <c r="H16" s="12"/>
      <c r="I16" s="12"/>
    </row>
    <row r="17" spans="1:9" ht="140.25" customHeight="1" x14ac:dyDescent="0.25">
      <c r="A17" s="160" t="s">
        <v>1281</v>
      </c>
      <c r="B17" s="82" t="s">
        <v>1282</v>
      </c>
      <c r="C17" s="124">
        <v>16210000</v>
      </c>
      <c r="D17" s="124">
        <v>20288327.91</v>
      </c>
      <c r="E17" s="124">
        <f t="shared" si="1"/>
        <v>125.15933318938927</v>
      </c>
      <c r="F17" s="12"/>
      <c r="G17" s="12"/>
      <c r="H17" s="12"/>
      <c r="I17" s="12"/>
    </row>
    <row r="18" spans="1:9" ht="130.5" customHeight="1" x14ac:dyDescent="0.25">
      <c r="A18" s="81" t="s">
        <v>11</v>
      </c>
      <c r="B18" s="82" t="s">
        <v>1091</v>
      </c>
      <c r="C18" s="124">
        <v>8550000</v>
      </c>
      <c r="D18" s="124">
        <v>9455782.0499999989</v>
      </c>
      <c r="E18" s="124">
        <f t="shared" si="1"/>
        <v>110.59394210526314</v>
      </c>
      <c r="F18" s="12"/>
      <c r="H18" s="12"/>
    </row>
    <row r="19" spans="1:9" ht="138" customHeight="1" x14ac:dyDescent="0.25">
      <c r="A19" s="81" t="s">
        <v>12</v>
      </c>
      <c r="B19" s="82" t="s">
        <v>1092</v>
      </c>
      <c r="C19" s="124">
        <v>1641000</v>
      </c>
      <c r="D19" s="124">
        <v>1795707.45</v>
      </c>
      <c r="E19" s="124">
        <f t="shared" si="1"/>
        <v>109.42763254113346</v>
      </c>
      <c r="F19" s="12"/>
      <c r="H19" s="12"/>
    </row>
    <row r="20" spans="1:9" ht="390" customHeight="1" x14ac:dyDescent="0.25">
      <c r="A20" s="81" t="s">
        <v>13</v>
      </c>
      <c r="B20" s="82" t="s">
        <v>1093</v>
      </c>
      <c r="C20" s="124">
        <v>16491000</v>
      </c>
      <c r="D20" s="124">
        <v>18863201.609999999</v>
      </c>
      <c r="E20" s="124">
        <f t="shared" si="1"/>
        <v>114.38482572312169</v>
      </c>
      <c r="F20" s="12"/>
      <c r="H20" s="12"/>
    </row>
    <row r="21" spans="1:9" ht="101.25" customHeight="1" x14ac:dyDescent="0.25">
      <c r="A21" s="81" t="s">
        <v>14</v>
      </c>
      <c r="B21" s="82" t="s">
        <v>1094</v>
      </c>
      <c r="C21" s="124">
        <v>11032000</v>
      </c>
      <c r="D21" s="124">
        <v>11633499.789999999</v>
      </c>
      <c r="E21" s="124">
        <f t="shared" si="1"/>
        <v>105.45231861856416</v>
      </c>
      <c r="F21" s="12"/>
      <c r="H21" s="12"/>
    </row>
    <row r="22" spans="1:9" ht="104.25" customHeight="1" x14ac:dyDescent="0.25">
      <c r="A22" s="81" t="s">
        <v>15</v>
      </c>
      <c r="B22" s="82" t="s">
        <v>1095</v>
      </c>
      <c r="C22" s="124">
        <v>102645000</v>
      </c>
      <c r="D22" s="124">
        <v>108744702.34</v>
      </c>
      <c r="E22" s="124">
        <f t="shared" si="1"/>
        <v>105.94252261678601</v>
      </c>
      <c r="F22" s="12"/>
      <c r="H22" s="12"/>
    </row>
    <row r="23" spans="1:9" ht="259.5" customHeight="1" x14ac:dyDescent="0.25">
      <c r="A23" s="81" t="s">
        <v>1096</v>
      </c>
      <c r="B23" s="82" t="s">
        <v>1097</v>
      </c>
      <c r="C23" s="124">
        <v>3546000</v>
      </c>
      <c r="D23" s="124">
        <v>6375858.2800000003</v>
      </c>
      <c r="E23" s="124">
        <f t="shared" si="1"/>
        <v>179.80423801466441</v>
      </c>
      <c r="F23" s="12"/>
      <c r="H23" s="12"/>
    </row>
    <row r="24" spans="1:9" ht="259.5" customHeight="1" x14ac:dyDescent="0.25">
      <c r="A24" s="102" t="s">
        <v>1284</v>
      </c>
      <c r="B24" s="82" t="s">
        <v>1283</v>
      </c>
      <c r="C24" s="124">
        <v>1264000</v>
      </c>
      <c r="D24" s="124">
        <v>3511481.06</v>
      </c>
      <c r="E24" s="124">
        <f t="shared" si="1"/>
        <v>277.80704588607597</v>
      </c>
      <c r="F24" s="12"/>
      <c r="H24" s="12"/>
    </row>
    <row r="25" spans="1:9" ht="259.5" customHeight="1" x14ac:dyDescent="0.25">
      <c r="A25" s="102" t="s">
        <v>1285</v>
      </c>
      <c r="B25" s="82" t="s">
        <v>1286</v>
      </c>
      <c r="C25" s="124">
        <v>2072000</v>
      </c>
      <c r="D25" s="124">
        <v>2411078.08</v>
      </c>
      <c r="E25" s="124">
        <f t="shared" si="1"/>
        <v>116.36477220077222</v>
      </c>
      <c r="F25" s="12"/>
      <c r="H25" s="12"/>
    </row>
    <row r="26" spans="1:9" ht="74.25" hidden="1" customHeight="1" x14ac:dyDescent="0.25">
      <c r="A26" s="102" t="s">
        <v>1293</v>
      </c>
      <c r="B26" s="162" t="s">
        <v>1292</v>
      </c>
      <c r="C26" s="163"/>
      <c r="D26" s="124">
        <v>0</v>
      </c>
      <c r="E26" s="124" t="e">
        <f t="shared" si="1"/>
        <v>#DIV/0!</v>
      </c>
      <c r="F26" s="12"/>
      <c r="H26" s="12"/>
    </row>
    <row r="27" spans="1:9" ht="61.5" customHeight="1" x14ac:dyDescent="0.25">
      <c r="A27" s="81" t="s">
        <v>1244</v>
      </c>
      <c r="B27" s="82" t="s">
        <v>1245</v>
      </c>
      <c r="C27" s="124">
        <v>41000</v>
      </c>
      <c r="D27" s="124">
        <v>35661.01</v>
      </c>
      <c r="E27" s="124">
        <f t="shared" si="1"/>
        <v>86.978073170731705</v>
      </c>
      <c r="F27" s="12"/>
      <c r="H27" s="12"/>
    </row>
    <row r="28" spans="1:9" ht="37.5" x14ac:dyDescent="0.25">
      <c r="A28" s="100" t="s">
        <v>16</v>
      </c>
      <c r="B28" s="147" t="s">
        <v>17</v>
      </c>
      <c r="C28" s="131">
        <f>C29</f>
        <v>29321500</v>
      </c>
      <c r="D28" s="131">
        <f>D29</f>
        <v>29358363.850000001</v>
      </c>
      <c r="E28" s="125">
        <f t="shared" ref="E28:E95" si="2">D28/C28*100</f>
        <v>100.12572293368348</v>
      </c>
      <c r="F28" s="12"/>
      <c r="H28" s="12"/>
    </row>
    <row r="29" spans="1:9" ht="36.75" customHeight="1" x14ac:dyDescent="0.25">
      <c r="A29" s="81" t="s">
        <v>18</v>
      </c>
      <c r="B29" s="82" t="s">
        <v>19</v>
      </c>
      <c r="C29" s="124">
        <f>C30+C32+C34+C36</f>
        <v>29321500</v>
      </c>
      <c r="D29" s="124">
        <f>D30+D32+D34+D36</f>
        <v>29358363.850000001</v>
      </c>
      <c r="E29" s="124">
        <f t="shared" si="2"/>
        <v>100.12572293368348</v>
      </c>
      <c r="F29" s="12"/>
      <c r="H29" s="12"/>
    </row>
    <row r="30" spans="1:9" ht="60" customHeight="1" x14ac:dyDescent="0.25">
      <c r="A30" s="81" t="s">
        <v>20</v>
      </c>
      <c r="B30" s="82" t="s">
        <v>21</v>
      </c>
      <c r="C30" s="124">
        <v>14963900</v>
      </c>
      <c r="D30" s="124">
        <v>14892862.439999999</v>
      </c>
      <c r="E30" s="124">
        <f t="shared" si="2"/>
        <v>99.525273758846282</v>
      </c>
      <c r="F30" s="12"/>
      <c r="H30" s="12"/>
    </row>
    <row r="31" spans="1:9" ht="96.75" customHeight="1" x14ac:dyDescent="0.25">
      <c r="A31" s="81" t="s">
        <v>22</v>
      </c>
      <c r="B31" s="82" t="s">
        <v>23</v>
      </c>
      <c r="C31" s="124">
        <v>14963900</v>
      </c>
      <c r="D31" s="124">
        <v>14892862.439999999</v>
      </c>
      <c r="E31" s="124">
        <f t="shared" si="2"/>
        <v>99.525273758846282</v>
      </c>
      <c r="F31" s="12"/>
      <c r="H31" s="12"/>
    </row>
    <row r="32" spans="1:9" ht="77.25" customHeight="1" x14ac:dyDescent="0.25">
      <c r="A32" s="81" t="s">
        <v>24</v>
      </c>
      <c r="B32" s="82" t="s">
        <v>25</v>
      </c>
      <c r="C32" s="124">
        <v>85400</v>
      </c>
      <c r="D32" s="124">
        <v>87143.9</v>
      </c>
      <c r="E32" s="124">
        <f t="shared" si="2"/>
        <v>102.042037470726</v>
      </c>
      <c r="F32" s="12"/>
      <c r="H32" s="12"/>
    </row>
    <row r="33" spans="1:8" ht="110.25" customHeight="1" x14ac:dyDescent="0.25">
      <c r="A33" s="81" t="s">
        <v>26</v>
      </c>
      <c r="B33" s="82" t="s">
        <v>27</v>
      </c>
      <c r="C33" s="124">
        <v>85400</v>
      </c>
      <c r="D33" s="124">
        <v>87143.9</v>
      </c>
      <c r="E33" s="124">
        <f t="shared" si="2"/>
        <v>102.042037470726</v>
      </c>
      <c r="F33" s="12"/>
      <c r="H33" s="12"/>
    </row>
    <row r="34" spans="1:8" ht="57.75" customHeight="1" x14ac:dyDescent="0.25">
      <c r="A34" s="81" t="s">
        <v>28</v>
      </c>
      <c r="B34" s="82" t="s">
        <v>29</v>
      </c>
      <c r="C34" s="124">
        <v>15889900</v>
      </c>
      <c r="D34" s="124">
        <v>15867443.98</v>
      </c>
      <c r="E34" s="124">
        <f t="shared" si="2"/>
        <v>99.858677398850844</v>
      </c>
      <c r="F34" s="12"/>
      <c r="H34" s="12"/>
    </row>
    <row r="35" spans="1:8" ht="99" customHeight="1" x14ac:dyDescent="0.25">
      <c r="A35" s="81" t="s">
        <v>30</v>
      </c>
      <c r="B35" s="82" t="s">
        <v>1098</v>
      </c>
      <c r="C35" s="124">
        <v>15889900</v>
      </c>
      <c r="D35" s="124">
        <v>15867443.98</v>
      </c>
      <c r="E35" s="124">
        <f t="shared" si="2"/>
        <v>99.858677398850844</v>
      </c>
      <c r="F35" s="12"/>
      <c r="H35" s="12"/>
    </row>
    <row r="36" spans="1:8" ht="56.25" customHeight="1" x14ac:dyDescent="0.25">
      <c r="A36" s="81" t="s">
        <v>31</v>
      </c>
      <c r="B36" s="82" t="s">
        <v>32</v>
      </c>
      <c r="C36" s="124">
        <v>-1617700</v>
      </c>
      <c r="D36" s="124">
        <v>-1489086.47</v>
      </c>
      <c r="E36" s="124">
        <f t="shared" si="2"/>
        <v>92.049605612907214</v>
      </c>
      <c r="F36" s="12"/>
      <c r="H36" s="12"/>
    </row>
    <row r="37" spans="1:8" ht="93.75" x14ac:dyDescent="0.25">
      <c r="A37" s="81" t="s">
        <v>33</v>
      </c>
      <c r="B37" s="82" t="s">
        <v>34</v>
      </c>
      <c r="C37" s="124">
        <v>-1617700</v>
      </c>
      <c r="D37" s="124">
        <v>-1489086.47</v>
      </c>
      <c r="E37" s="124">
        <f t="shared" si="2"/>
        <v>92.049605612907214</v>
      </c>
      <c r="F37" s="12"/>
      <c r="H37" s="12"/>
    </row>
    <row r="38" spans="1:8" ht="18.75" x14ac:dyDescent="0.25">
      <c r="A38" s="101" t="s">
        <v>35</v>
      </c>
      <c r="B38" s="147" t="s">
        <v>36</v>
      </c>
      <c r="C38" s="125">
        <f>C41+C39+C43</f>
        <v>56762100</v>
      </c>
      <c r="D38" s="125">
        <f>D41+D39+D43</f>
        <v>61296579.209999993</v>
      </c>
      <c r="E38" s="125">
        <f t="shared" si="2"/>
        <v>107.98856844619912</v>
      </c>
      <c r="F38" s="12"/>
      <c r="H38" s="12"/>
    </row>
    <row r="39" spans="1:8" ht="18.75" x14ac:dyDescent="0.25">
      <c r="A39" s="103" t="s">
        <v>1247</v>
      </c>
      <c r="B39" s="150" t="s">
        <v>1246</v>
      </c>
      <c r="C39" s="132">
        <v>37900</v>
      </c>
      <c r="D39" s="124">
        <v>37917.979999999996</v>
      </c>
      <c r="E39" s="125">
        <f t="shared" si="2"/>
        <v>100.04744063324537</v>
      </c>
      <c r="F39" s="12"/>
      <c r="H39" s="12"/>
    </row>
    <row r="40" spans="1:8" ht="18.75" x14ac:dyDescent="0.25">
      <c r="A40" s="103" t="s">
        <v>1248</v>
      </c>
      <c r="B40" s="150" t="s">
        <v>1246</v>
      </c>
      <c r="C40" s="132">
        <v>37900</v>
      </c>
      <c r="D40" s="124">
        <v>37917.979999999996</v>
      </c>
      <c r="E40" s="125">
        <f t="shared" si="2"/>
        <v>100.04744063324537</v>
      </c>
      <c r="F40" s="12"/>
      <c r="H40" s="12"/>
    </row>
    <row r="41" spans="1:8" ht="18.75" x14ac:dyDescent="0.25">
      <c r="A41" s="81" t="s">
        <v>37</v>
      </c>
      <c r="B41" s="82" t="s">
        <v>38</v>
      </c>
      <c r="C41" s="124">
        <v>34261200</v>
      </c>
      <c r="D41" s="124">
        <v>34265617.399999999</v>
      </c>
      <c r="E41" s="124">
        <f t="shared" si="2"/>
        <v>100.01289330204428</v>
      </c>
      <c r="F41" s="12"/>
      <c r="H41" s="12"/>
    </row>
    <row r="42" spans="1:8" ht="18.75" x14ac:dyDescent="0.25">
      <c r="A42" s="81" t="s">
        <v>39</v>
      </c>
      <c r="B42" s="82" t="s">
        <v>1099</v>
      </c>
      <c r="C42" s="124">
        <v>34261200</v>
      </c>
      <c r="D42" s="124">
        <v>34265617.399999999</v>
      </c>
      <c r="E42" s="124">
        <f t="shared" si="2"/>
        <v>100.01289330204428</v>
      </c>
      <c r="F42" s="12"/>
      <c r="H42" s="12"/>
    </row>
    <row r="43" spans="1:8" ht="18.75" x14ac:dyDescent="0.25">
      <c r="A43" s="81" t="s">
        <v>40</v>
      </c>
      <c r="B43" s="82" t="s">
        <v>41</v>
      </c>
      <c r="C43" s="133">
        <v>22463000</v>
      </c>
      <c r="D43" s="133">
        <v>26993043.829999998</v>
      </c>
      <c r="E43" s="124">
        <f t="shared" si="2"/>
        <v>120.16669113653562</v>
      </c>
      <c r="F43" s="12"/>
      <c r="H43" s="12"/>
    </row>
    <row r="44" spans="1:8" ht="37.5" x14ac:dyDescent="0.25">
      <c r="A44" s="81" t="s">
        <v>42</v>
      </c>
      <c r="B44" s="82" t="s">
        <v>43</v>
      </c>
      <c r="C44" s="133">
        <v>22463000</v>
      </c>
      <c r="D44" s="133">
        <v>26993043.829999998</v>
      </c>
      <c r="E44" s="124">
        <f t="shared" si="2"/>
        <v>120.16669113653562</v>
      </c>
      <c r="F44" s="12"/>
      <c r="H44" s="12"/>
    </row>
    <row r="45" spans="1:8" ht="27.75" customHeight="1" x14ac:dyDescent="0.25">
      <c r="A45" s="101" t="s">
        <v>44</v>
      </c>
      <c r="B45" s="147" t="s">
        <v>45</v>
      </c>
      <c r="C45" s="131">
        <f>C46+C48</f>
        <v>9000000</v>
      </c>
      <c r="D45" s="131">
        <f>D46+D48</f>
        <v>10002356.439999999</v>
      </c>
      <c r="E45" s="125">
        <f t="shared" si="2"/>
        <v>111.13729377777777</v>
      </c>
      <c r="F45" s="12"/>
      <c r="H45" s="12"/>
    </row>
    <row r="46" spans="1:8" ht="39" customHeight="1" x14ac:dyDescent="0.25">
      <c r="A46" s="81" t="s">
        <v>46</v>
      </c>
      <c r="B46" s="82" t="s">
        <v>47</v>
      </c>
      <c r="C46" s="124">
        <v>8885000</v>
      </c>
      <c r="D46" s="124">
        <v>9882356.4399999995</v>
      </c>
      <c r="E46" s="124">
        <f t="shared" si="2"/>
        <v>111.225170962296</v>
      </c>
      <c r="F46" s="12"/>
      <c r="H46" s="12"/>
    </row>
    <row r="47" spans="1:8" ht="37.5" x14ac:dyDescent="0.25">
      <c r="A47" s="81" t="s">
        <v>48</v>
      </c>
      <c r="B47" s="82" t="s">
        <v>49</v>
      </c>
      <c r="C47" s="124">
        <v>8885000</v>
      </c>
      <c r="D47" s="124">
        <v>9882356.4399999995</v>
      </c>
      <c r="E47" s="124">
        <f t="shared" si="2"/>
        <v>111.225170962296</v>
      </c>
      <c r="F47" s="12"/>
      <c r="H47" s="12"/>
    </row>
    <row r="48" spans="1:8" ht="37.5" x14ac:dyDescent="0.25">
      <c r="A48" s="81" t="s">
        <v>1251</v>
      </c>
      <c r="B48" s="82" t="s">
        <v>1250</v>
      </c>
      <c r="C48" s="124">
        <v>115000</v>
      </c>
      <c r="D48" s="124">
        <v>120000</v>
      </c>
      <c r="E48" s="124">
        <f t="shared" si="2"/>
        <v>104.34782608695652</v>
      </c>
      <c r="F48" s="12"/>
      <c r="H48" s="12"/>
    </row>
    <row r="49" spans="1:8" ht="18.75" x14ac:dyDescent="0.25">
      <c r="A49" s="81" t="s">
        <v>1252</v>
      </c>
      <c r="B49" s="82" t="s">
        <v>1249</v>
      </c>
      <c r="C49" s="124">
        <v>115000</v>
      </c>
      <c r="D49" s="124">
        <v>120000</v>
      </c>
      <c r="E49" s="124">
        <f t="shared" si="2"/>
        <v>104.34782608695652</v>
      </c>
      <c r="F49" s="12"/>
      <c r="H49" s="12"/>
    </row>
    <row r="50" spans="1:8" ht="55.5" customHeight="1" x14ac:dyDescent="0.25">
      <c r="A50" s="101" t="s">
        <v>50</v>
      </c>
      <c r="B50" s="147" t="s">
        <v>51</v>
      </c>
      <c r="C50" s="131">
        <f>C51+C63+C66</f>
        <v>44171386</v>
      </c>
      <c r="D50" s="125">
        <f>D51+D63+D66</f>
        <v>47904322.719999991</v>
      </c>
      <c r="E50" s="125">
        <f>D50/C50*100</f>
        <v>108.45102917984053</v>
      </c>
      <c r="F50" s="12"/>
      <c r="H50" s="12"/>
    </row>
    <row r="51" spans="1:8" ht="78.75" customHeight="1" x14ac:dyDescent="0.25">
      <c r="A51" s="81" t="s">
        <v>52</v>
      </c>
      <c r="B51" s="82" t="s">
        <v>53</v>
      </c>
      <c r="C51" s="124">
        <f>C52+C54+C56+C58+C60</f>
        <v>43789043</v>
      </c>
      <c r="D51" s="124">
        <f>D52+D54+D56+D58+D60</f>
        <v>47542249.719999991</v>
      </c>
      <c r="E51" s="124">
        <f t="shared" ref="E51:E65" si="3">D51/C51*100</f>
        <v>108.57110926128253</v>
      </c>
      <c r="F51" s="12"/>
      <c r="H51" s="12"/>
    </row>
    <row r="52" spans="1:8" ht="56.25" customHeight="1" x14ac:dyDescent="0.25">
      <c r="A52" s="84" t="s">
        <v>54</v>
      </c>
      <c r="B52" s="85" t="s">
        <v>55</v>
      </c>
      <c r="C52" s="134">
        <v>33200000</v>
      </c>
      <c r="D52" s="134">
        <v>36969359.829999998</v>
      </c>
      <c r="E52" s="124">
        <f t="shared" si="3"/>
        <v>111.35349346385541</v>
      </c>
      <c r="F52" s="12"/>
      <c r="H52" s="12"/>
    </row>
    <row r="53" spans="1:8" ht="75" customHeight="1" x14ac:dyDescent="0.25">
      <c r="A53" s="84" t="s">
        <v>56</v>
      </c>
      <c r="B53" s="151" t="s">
        <v>57</v>
      </c>
      <c r="C53" s="134">
        <v>33200000</v>
      </c>
      <c r="D53" s="124">
        <v>36969359.829999998</v>
      </c>
      <c r="E53" s="124">
        <f t="shared" si="3"/>
        <v>111.35349346385541</v>
      </c>
      <c r="F53" s="12"/>
      <c r="H53" s="12"/>
    </row>
    <row r="54" spans="1:8" ht="76.5" customHeight="1" x14ac:dyDescent="0.25">
      <c r="A54" s="102" t="s">
        <v>58</v>
      </c>
      <c r="B54" s="150" t="s">
        <v>59</v>
      </c>
      <c r="C54" s="124">
        <v>1760000</v>
      </c>
      <c r="D54" s="124">
        <v>1918131.8</v>
      </c>
      <c r="E54" s="124">
        <f t="shared" si="3"/>
        <v>108.98476136363638</v>
      </c>
      <c r="F54" s="12"/>
      <c r="H54" s="12"/>
    </row>
    <row r="55" spans="1:8" ht="60.75" customHeight="1" x14ac:dyDescent="0.25">
      <c r="A55" s="102" t="s">
        <v>60</v>
      </c>
      <c r="B55" s="82" t="s">
        <v>61</v>
      </c>
      <c r="C55" s="124">
        <v>1760000</v>
      </c>
      <c r="D55" s="124">
        <v>1918131.8</v>
      </c>
      <c r="E55" s="124">
        <f t="shared" si="3"/>
        <v>108.98476136363638</v>
      </c>
      <c r="F55" s="12"/>
      <c r="H55" s="12"/>
    </row>
    <row r="56" spans="1:8" ht="75.75" customHeight="1" x14ac:dyDescent="0.25">
      <c r="A56" s="84" t="s">
        <v>62</v>
      </c>
      <c r="B56" s="151" t="s">
        <v>63</v>
      </c>
      <c r="C56" s="134">
        <v>51800</v>
      </c>
      <c r="D56" s="134">
        <v>76213.23</v>
      </c>
      <c r="E56" s="124">
        <f t="shared" si="3"/>
        <v>147.12978764478763</v>
      </c>
      <c r="F56" s="12"/>
      <c r="H56" s="12"/>
    </row>
    <row r="57" spans="1:8" ht="56.25" x14ac:dyDescent="0.25">
      <c r="A57" s="84" t="s">
        <v>64</v>
      </c>
      <c r="B57" s="85" t="s">
        <v>65</v>
      </c>
      <c r="C57" s="134">
        <v>51800</v>
      </c>
      <c r="D57" s="124">
        <v>76213.23</v>
      </c>
      <c r="E57" s="124">
        <f t="shared" si="3"/>
        <v>147.12978764478763</v>
      </c>
      <c r="F57" s="12"/>
      <c r="H57" s="12"/>
    </row>
    <row r="58" spans="1:8" ht="37.5" x14ac:dyDescent="0.25">
      <c r="A58" s="84" t="s">
        <v>66</v>
      </c>
      <c r="B58" s="85" t="s">
        <v>67</v>
      </c>
      <c r="C58" s="134">
        <v>8777000</v>
      </c>
      <c r="D58" s="134">
        <v>8578216.8499999996</v>
      </c>
      <c r="E58" s="124">
        <f t="shared" si="3"/>
        <v>97.735181155292238</v>
      </c>
      <c r="F58" s="12"/>
      <c r="H58" s="12"/>
    </row>
    <row r="59" spans="1:8" ht="41.25" customHeight="1" x14ac:dyDescent="0.25">
      <c r="A59" s="84" t="s">
        <v>68</v>
      </c>
      <c r="B59" s="85" t="s">
        <v>69</v>
      </c>
      <c r="C59" s="134">
        <v>8777000</v>
      </c>
      <c r="D59" s="124">
        <v>8578216.8499999996</v>
      </c>
      <c r="E59" s="124">
        <f t="shared" si="3"/>
        <v>97.735181155292238</v>
      </c>
      <c r="F59" s="12"/>
      <c r="H59" s="12"/>
    </row>
    <row r="60" spans="1:8" ht="41.25" customHeight="1" x14ac:dyDescent="0.25">
      <c r="A60" s="84" t="s">
        <v>70</v>
      </c>
      <c r="B60" s="85" t="s">
        <v>71</v>
      </c>
      <c r="C60" s="134">
        <v>243</v>
      </c>
      <c r="D60" s="134">
        <v>328.01</v>
      </c>
      <c r="E60" s="124">
        <f t="shared" si="3"/>
        <v>134.98353909465018</v>
      </c>
      <c r="F60" s="12"/>
      <c r="H60" s="12"/>
    </row>
    <row r="61" spans="1:8" ht="117" customHeight="1" x14ac:dyDescent="0.25">
      <c r="A61" s="84" t="s">
        <v>72</v>
      </c>
      <c r="B61" s="85" t="s">
        <v>73</v>
      </c>
      <c r="C61" s="134">
        <v>144</v>
      </c>
      <c r="D61" s="124">
        <v>194.13</v>
      </c>
      <c r="E61" s="124">
        <f t="shared" si="3"/>
        <v>134.8125</v>
      </c>
      <c r="F61" s="12"/>
      <c r="H61" s="12"/>
    </row>
    <row r="62" spans="1:8" ht="90" customHeight="1" x14ac:dyDescent="0.25">
      <c r="A62" s="84" t="s">
        <v>1253</v>
      </c>
      <c r="B62" s="85" t="s">
        <v>1254</v>
      </c>
      <c r="C62" s="134">
        <v>99</v>
      </c>
      <c r="D62" s="124">
        <v>133.88</v>
      </c>
      <c r="E62" s="124">
        <f t="shared" si="3"/>
        <v>135.23232323232324</v>
      </c>
      <c r="F62" s="12"/>
      <c r="H62" s="12"/>
    </row>
    <row r="63" spans="1:8" ht="22.5" customHeight="1" x14ac:dyDescent="0.25">
      <c r="A63" s="81" t="s">
        <v>74</v>
      </c>
      <c r="B63" s="150" t="s">
        <v>75</v>
      </c>
      <c r="C63" s="124">
        <v>162593</v>
      </c>
      <c r="D63" s="124">
        <v>162593</v>
      </c>
      <c r="E63" s="124">
        <f t="shared" si="3"/>
        <v>100</v>
      </c>
      <c r="F63" s="12"/>
      <c r="H63" s="12"/>
    </row>
    <row r="64" spans="1:8" ht="37.5" x14ac:dyDescent="0.25">
      <c r="A64" s="81" t="s">
        <v>76</v>
      </c>
      <c r="B64" s="82" t="s">
        <v>77</v>
      </c>
      <c r="C64" s="124">
        <v>162593</v>
      </c>
      <c r="D64" s="124">
        <v>162593</v>
      </c>
      <c r="E64" s="124">
        <f t="shared" si="3"/>
        <v>100</v>
      </c>
      <c r="F64" s="12"/>
      <c r="H64" s="12"/>
    </row>
    <row r="65" spans="1:8" ht="63.75" customHeight="1" x14ac:dyDescent="0.25">
      <c r="A65" s="81" t="s">
        <v>78</v>
      </c>
      <c r="B65" s="82" t="s">
        <v>79</v>
      </c>
      <c r="C65" s="124">
        <v>162593</v>
      </c>
      <c r="D65" s="135">
        <v>162593</v>
      </c>
      <c r="E65" s="124">
        <f t="shared" si="3"/>
        <v>100</v>
      </c>
      <c r="F65" s="12"/>
      <c r="H65" s="12"/>
    </row>
    <row r="66" spans="1:8" ht="98.25" customHeight="1" x14ac:dyDescent="0.25">
      <c r="A66" s="81" t="s">
        <v>80</v>
      </c>
      <c r="B66" s="82" t="s">
        <v>81</v>
      </c>
      <c r="C66" s="124">
        <v>219750</v>
      </c>
      <c r="D66" s="135">
        <v>199480</v>
      </c>
      <c r="E66" s="124">
        <f>D66/C66*100</f>
        <v>90.775881683731512</v>
      </c>
      <c r="F66" s="12"/>
      <c r="H66" s="12"/>
    </row>
    <row r="67" spans="1:8" ht="78" customHeight="1" x14ac:dyDescent="0.25">
      <c r="A67" s="81" t="s">
        <v>82</v>
      </c>
      <c r="B67" s="82" t="s">
        <v>83</v>
      </c>
      <c r="C67" s="124">
        <v>219750</v>
      </c>
      <c r="D67" s="135">
        <v>199480</v>
      </c>
      <c r="E67" s="124">
        <f t="shared" si="2"/>
        <v>90.775881683731512</v>
      </c>
      <c r="F67" s="12"/>
      <c r="H67" s="12"/>
    </row>
    <row r="68" spans="1:8" ht="18.75" x14ac:dyDescent="0.25">
      <c r="A68" s="101" t="s">
        <v>84</v>
      </c>
      <c r="B68" s="147" t="s">
        <v>85</v>
      </c>
      <c r="C68" s="131">
        <f>C69</f>
        <v>1185500</v>
      </c>
      <c r="D68" s="131">
        <f>D69</f>
        <v>1272478.51</v>
      </c>
      <c r="E68" s="125">
        <f>D68/C68*100</f>
        <v>107.33686292703501</v>
      </c>
      <c r="F68" s="12"/>
      <c r="H68" s="12"/>
    </row>
    <row r="69" spans="1:8" ht="18.75" x14ac:dyDescent="0.25">
      <c r="A69" s="81" t="s">
        <v>86</v>
      </c>
      <c r="B69" s="82" t="s">
        <v>87</v>
      </c>
      <c r="C69" s="124">
        <v>1185500</v>
      </c>
      <c r="D69" s="124">
        <v>1272478.51</v>
      </c>
      <c r="E69" s="124">
        <f t="shared" si="2"/>
        <v>107.33686292703501</v>
      </c>
      <c r="F69" s="12"/>
      <c r="H69" s="12"/>
    </row>
    <row r="70" spans="1:8" ht="22.5" customHeight="1" x14ac:dyDescent="0.25">
      <c r="A70" s="81" t="s">
        <v>88</v>
      </c>
      <c r="B70" s="82" t="s">
        <v>89</v>
      </c>
      <c r="C70" s="124">
        <v>586600</v>
      </c>
      <c r="D70" s="124">
        <v>690556.38</v>
      </c>
      <c r="E70" s="124">
        <f t="shared" si="2"/>
        <v>117.72185134674396</v>
      </c>
      <c r="F70" s="12"/>
      <c r="H70" s="12"/>
    </row>
    <row r="71" spans="1:8" ht="18.75" x14ac:dyDescent="0.25">
      <c r="A71" s="81" t="s">
        <v>90</v>
      </c>
      <c r="B71" s="82" t="s">
        <v>91</v>
      </c>
      <c r="C71" s="124">
        <v>734900</v>
      </c>
      <c r="D71" s="124">
        <v>718256.29</v>
      </c>
      <c r="E71" s="124">
        <f t="shared" si="2"/>
        <v>97.735241529459799</v>
      </c>
      <c r="F71" s="12"/>
      <c r="H71" s="12"/>
    </row>
    <row r="72" spans="1:8" ht="18.75" x14ac:dyDescent="0.25">
      <c r="A72" s="81" t="s">
        <v>92</v>
      </c>
      <c r="B72" s="82" t="s">
        <v>93</v>
      </c>
      <c r="C72" s="124">
        <v>-136000</v>
      </c>
      <c r="D72" s="124">
        <v>-136334.16</v>
      </c>
      <c r="E72" s="124">
        <f t="shared" si="2"/>
        <v>100.24570588235295</v>
      </c>
      <c r="F72" s="12"/>
      <c r="H72" s="12"/>
    </row>
    <row r="73" spans="1:8" ht="18.75" x14ac:dyDescent="0.25">
      <c r="A73" s="103" t="s">
        <v>94</v>
      </c>
      <c r="B73" s="150" t="s">
        <v>95</v>
      </c>
      <c r="C73" s="132">
        <v>-136000</v>
      </c>
      <c r="D73" s="124">
        <v>-136334.16</v>
      </c>
      <c r="E73" s="124">
        <f t="shared" si="2"/>
        <v>100.24570588235295</v>
      </c>
      <c r="F73" s="12"/>
      <c r="H73" s="12"/>
    </row>
    <row r="74" spans="1:8" ht="37.5" x14ac:dyDescent="0.25">
      <c r="A74" s="101" t="s">
        <v>96</v>
      </c>
      <c r="B74" s="147" t="s">
        <v>97</v>
      </c>
      <c r="C74" s="131">
        <f>C75</f>
        <v>265400</v>
      </c>
      <c r="D74" s="131">
        <f>D75</f>
        <v>527194.35</v>
      </c>
      <c r="E74" s="125">
        <f t="shared" si="2"/>
        <v>198.6414280331575</v>
      </c>
      <c r="F74" s="12"/>
      <c r="H74" s="12"/>
    </row>
    <row r="75" spans="1:8" ht="18.75" x14ac:dyDescent="0.25">
      <c r="A75" s="104" t="s">
        <v>98</v>
      </c>
      <c r="B75" s="82" t="s">
        <v>99</v>
      </c>
      <c r="C75" s="124">
        <v>265400</v>
      </c>
      <c r="D75" s="124">
        <v>527194.35</v>
      </c>
      <c r="E75" s="124">
        <f t="shared" si="2"/>
        <v>198.6414280331575</v>
      </c>
      <c r="F75" s="12"/>
      <c r="H75" s="12"/>
    </row>
    <row r="76" spans="1:8" ht="48.75" customHeight="1" x14ac:dyDescent="0.25">
      <c r="A76" s="105" t="s">
        <v>100</v>
      </c>
      <c r="B76" s="82" t="s">
        <v>101</v>
      </c>
      <c r="C76" s="124">
        <v>11000</v>
      </c>
      <c r="D76" s="124">
        <v>11012.25</v>
      </c>
      <c r="E76" s="124">
        <f t="shared" si="2"/>
        <v>100.11136363636363</v>
      </c>
      <c r="F76" s="12"/>
      <c r="H76" s="12"/>
    </row>
    <row r="77" spans="1:8" ht="37.5" x14ac:dyDescent="0.25">
      <c r="A77" s="104" t="s">
        <v>102</v>
      </c>
      <c r="B77" s="82" t="s">
        <v>103</v>
      </c>
      <c r="C77" s="124">
        <v>11000</v>
      </c>
      <c r="D77" s="132">
        <v>11012.25</v>
      </c>
      <c r="E77" s="124">
        <f t="shared" si="2"/>
        <v>100.11136363636363</v>
      </c>
      <c r="F77" s="12"/>
      <c r="H77" s="12"/>
    </row>
    <row r="78" spans="1:8" ht="18.75" x14ac:dyDescent="0.25">
      <c r="A78" s="104" t="s">
        <v>1257</v>
      </c>
      <c r="B78" s="82" t="s">
        <v>1256</v>
      </c>
      <c r="C78" s="124">
        <v>254400</v>
      </c>
      <c r="D78" s="124">
        <v>516182.1</v>
      </c>
      <c r="E78" s="124">
        <f t="shared" si="2"/>
        <v>202.90176886792452</v>
      </c>
      <c r="F78" s="12"/>
      <c r="H78" s="12"/>
    </row>
    <row r="79" spans="1:8" ht="18.75" x14ac:dyDescent="0.25">
      <c r="A79" s="104" t="s">
        <v>1258</v>
      </c>
      <c r="B79" s="82" t="s">
        <v>1255</v>
      </c>
      <c r="C79" s="124">
        <v>254400</v>
      </c>
      <c r="D79" s="132">
        <v>516182.1</v>
      </c>
      <c r="E79" s="124">
        <f t="shared" si="2"/>
        <v>202.90176886792452</v>
      </c>
      <c r="F79" s="12"/>
      <c r="H79" s="12"/>
    </row>
    <row r="80" spans="1:8" ht="18.75" x14ac:dyDescent="0.25">
      <c r="A80" s="106" t="s">
        <v>104</v>
      </c>
      <c r="B80" s="152" t="s">
        <v>105</v>
      </c>
      <c r="C80" s="131">
        <f>C81</f>
        <v>13137000</v>
      </c>
      <c r="D80" s="125">
        <f t="shared" ref="D80" si="4">D81</f>
        <v>13205089.4</v>
      </c>
      <c r="E80" s="125">
        <f>D80/C80*100</f>
        <v>100.51830250437695</v>
      </c>
      <c r="F80" s="12"/>
      <c r="H80" s="12"/>
    </row>
    <row r="81" spans="1:8" ht="36" customHeight="1" x14ac:dyDescent="0.25">
      <c r="A81" s="107" t="s">
        <v>106</v>
      </c>
      <c r="B81" s="153" t="s">
        <v>107</v>
      </c>
      <c r="C81" s="134">
        <f>C82+C84+C86</f>
        <v>13137000</v>
      </c>
      <c r="D81" s="134">
        <f>D82+D84+D86</f>
        <v>13205089.4</v>
      </c>
      <c r="E81" s="124">
        <f t="shared" si="2"/>
        <v>100.51830250437695</v>
      </c>
      <c r="F81" s="12"/>
      <c r="H81" s="12"/>
    </row>
    <row r="82" spans="1:8" ht="40.5" customHeight="1" x14ac:dyDescent="0.25">
      <c r="A82" s="107" t="s">
        <v>108</v>
      </c>
      <c r="B82" s="153" t="s">
        <v>109</v>
      </c>
      <c r="C82" s="134">
        <v>11425000</v>
      </c>
      <c r="D82" s="124">
        <v>11472244.34</v>
      </c>
      <c r="E82" s="124">
        <f t="shared" si="2"/>
        <v>100.41351719912473</v>
      </c>
      <c r="F82" s="12"/>
      <c r="H82" s="12"/>
    </row>
    <row r="83" spans="1:8" ht="55.5" customHeight="1" x14ac:dyDescent="0.25">
      <c r="A83" s="107" t="s">
        <v>110</v>
      </c>
      <c r="B83" s="153" t="s">
        <v>111</v>
      </c>
      <c r="C83" s="134">
        <v>11425000</v>
      </c>
      <c r="D83" s="124">
        <v>11472244.34</v>
      </c>
      <c r="E83" s="124">
        <f t="shared" si="2"/>
        <v>100.41351719912473</v>
      </c>
      <c r="F83" s="12"/>
      <c r="H83" s="12"/>
    </row>
    <row r="84" spans="1:8" ht="49.5" customHeight="1" x14ac:dyDescent="0.25">
      <c r="A84" s="107" t="s">
        <v>112</v>
      </c>
      <c r="B84" s="153" t="s">
        <v>113</v>
      </c>
      <c r="C84" s="134">
        <v>30000</v>
      </c>
      <c r="D84" s="124">
        <v>25274.9</v>
      </c>
      <c r="E84" s="124">
        <f t="shared" si="2"/>
        <v>84.24966666666667</v>
      </c>
      <c r="F84" s="12"/>
      <c r="H84" s="12"/>
    </row>
    <row r="85" spans="1:8" ht="53.25" customHeight="1" x14ac:dyDescent="0.25">
      <c r="A85" s="107" t="s">
        <v>114</v>
      </c>
      <c r="B85" s="153" t="s">
        <v>115</v>
      </c>
      <c r="C85" s="134">
        <v>30000</v>
      </c>
      <c r="D85" s="124">
        <v>25274.9</v>
      </c>
      <c r="E85" s="124">
        <f t="shared" si="2"/>
        <v>84.24966666666667</v>
      </c>
      <c r="F85" s="12"/>
      <c r="H85" s="12"/>
    </row>
    <row r="86" spans="1:8" ht="57" customHeight="1" x14ac:dyDescent="0.25">
      <c r="A86" s="107" t="s">
        <v>116</v>
      </c>
      <c r="B86" s="153" t="s">
        <v>117</v>
      </c>
      <c r="C86" s="134">
        <v>1682000</v>
      </c>
      <c r="D86" s="124">
        <v>1707570.16</v>
      </c>
      <c r="E86" s="124">
        <f t="shared" si="2"/>
        <v>101.52022354340072</v>
      </c>
      <c r="F86" s="12"/>
      <c r="H86" s="12"/>
    </row>
    <row r="87" spans="1:8" ht="80.25" customHeight="1" x14ac:dyDescent="0.25">
      <c r="A87" s="107" t="s">
        <v>118</v>
      </c>
      <c r="B87" s="153" t="s">
        <v>119</v>
      </c>
      <c r="C87" s="134">
        <v>1682000</v>
      </c>
      <c r="D87" s="124">
        <v>1707570.16</v>
      </c>
      <c r="E87" s="124">
        <f t="shared" si="2"/>
        <v>101.52022354340072</v>
      </c>
      <c r="F87" s="12"/>
      <c r="H87" s="12"/>
    </row>
    <row r="88" spans="1:8" ht="39.75" customHeight="1" x14ac:dyDescent="0.25">
      <c r="A88" s="101" t="s">
        <v>120</v>
      </c>
      <c r="B88" s="147" t="s">
        <v>121</v>
      </c>
      <c r="C88" s="131">
        <f>C89+C116+C118+C122+C127+C120</f>
        <v>4400000</v>
      </c>
      <c r="D88" s="131">
        <f>D89+D116+D118+D122+D127+D120</f>
        <v>4563280.4399999995</v>
      </c>
      <c r="E88" s="125">
        <f t="shared" si="2"/>
        <v>103.71091909090909</v>
      </c>
      <c r="F88" s="12"/>
      <c r="H88" s="12"/>
    </row>
    <row r="89" spans="1:8" ht="35.25" customHeight="1" x14ac:dyDescent="0.25">
      <c r="A89" s="81" t="s">
        <v>122</v>
      </c>
      <c r="B89" s="82" t="s">
        <v>123</v>
      </c>
      <c r="C89" s="124">
        <f>C90+C92+C94+C96+C100+C102+C104+C106+C108+C112+C114+C110+C98</f>
        <v>3625100</v>
      </c>
      <c r="D89" s="124">
        <f>D90+D92+D94+D96+D100+D102+D104+D106+D108+D112+D114+D110+D98</f>
        <v>3736115.52</v>
      </c>
      <c r="E89" s="124">
        <f t="shared" si="2"/>
        <v>103.06241262310006</v>
      </c>
      <c r="F89" s="12"/>
      <c r="H89" s="12"/>
    </row>
    <row r="90" spans="1:8" ht="58.5" customHeight="1" x14ac:dyDescent="0.25">
      <c r="A90" s="81" t="s">
        <v>124</v>
      </c>
      <c r="B90" s="82" t="s">
        <v>1100</v>
      </c>
      <c r="C90" s="124">
        <f>C91</f>
        <v>11000</v>
      </c>
      <c r="D90" s="124">
        <f>D91</f>
        <v>18152.89</v>
      </c>
      <c r="E90" s="124">
        <f t="shared" si="2"/>
        <v>165.02627272727273</v>
      </c>
      <c r="F90" s="12"/>
      <c r="H90" s="12"/>
    </row>
    <row r="91" spans="1:8" ht="75" customHeight="1" x14ac:dyDescent="0.25">
      <c r="A91" s="81" t="s">
        <v>125</v>
      </c>
      <c r="B91" s="82" t="s">
        <v>1101</v>
      </c>
      <c r="C91" s="136">
        <v>11000</v>
      </c>
      <c r="D91" s="124">
        <v>18152.89</v>
      </c>
      <c r="E91" s="124">
        <f t="shared" si="2"/>
        <v>165.02627272727273</v>
      </c>
      <c r="F91" s="12"/>
      <c r="H91" s="12"/>
    </row>
    <row r="92" spans="1:8" ht="75" x14ac:dyDescent="0.25">
      <c r="A92" s="81" t="s">
        <v>126</v>
      </c>
      <c r="B92" s="82" t="s">
        <v>127</v>
      </c>
      <c r="C92" s="136">
        <f>C93</f>
        <v>135000</v>
      </c>
      <c r="D92" s="136">
        <f>D93</f>
        <v>149662.57999999999</v>
      </c>
      <c r="E92" s="124">
        <f t="shared" si="2"/>
        <v>110.86117037037036</v>
      </c>
      <c r="F92" s="12"/>
      <c r="H92" s="12"/>
    </row>
    <row r="93" spans="1:8" ht="95.25" customHeight="1" x14ac:dyDescent="0.25">
      <c r="A93" s="104" t="s">
        <v>128</v>
      </c>
      <c r="B93" s="154" t="s">
        <v>1102</v>
      </c>
      <c r="C93" s="136">
        <v>135000</v>
      </c>
      <c r="D93" s="124">
        <v>149662.57999999999</v>
      </c>
      <c r="E93" s="124">
        <f t="shared" si="2"/>
        <v>110.86117037037036</v>
      </c>
      <c r="F93" s="12"/>
      <c r="H93" s="12"/>
    </row>
    <row r="94" spans="1:8" ht="70.5" customHeight="1" x14ac:dyDescent="0.25">
      <c r="A94" s="104" t="s">
        <v>129</v>
      </c>
      <c r="B94" s="154" t="s">
        <v>130</v>
      </c>
      <c r="C94" s="136">
        <f>C95</f>
        <v>165000</v>
      </c>
      <c r="D94" s="124">
        <f>D95</f>
        <v>108572.36</v>
      </c>
      <c r="E94" s="124">
        <f t="shared" si="2"/>
        <v>65.801430303030301</v>
      </c>
      <c r="F94" s="12"/>
      <c r="H94" s="12"/>
    </row>
    <row r="95" spans="1:8" ht="81" customHeight="1" x14ac:dyDescent="0.25">
      <c r="A95" s="104" t="s">
        <v>131</v>
      </c>
      <c r="B95" s="154" t="s">
        <v>1103</v>
      </c>
      <c r="C95" s="136">
        <v>165000</v>
      </c>
      <c r="D95" s="136">
        <v>108572.36</v>
      </c>
      <c r="E95" s="124">
        <f t="shared" si="2"/>
        <v>65.801430303030301</v>
      </c>
      <c r="F95" s="12"/>
      <c r="H95" s="12"/>
    </row>
    <row r="96" spans="1:8" ht="63" customHeight="1" x14ac:dyDescent="0.25">
      <c r="A96" s="104" t="s">
        <v>132</v>
      </c>
      <c r="B96" s="154" t="s">
        <v>133</v>
      </c>
      <c r="C96" s="136">
        <f>C97</f>
        <v>60000</v>
      </c>
      <c r="D96" s="136">
        <f>D97</f>
        <v>54000</v>
      </c>
      <c r="E96" s="124">
        <f t="shared" ref="E96:E172" si="5">D96/C96*100</f>
        <v>90</v>
      </c>
      <c r="F96" s="12"/>
      <c r="H96" s="12"/>
    </row>
    <row r="97" spans="1:8" ht="77.25" customHeight="1" x14ac:dyDescent="0.25">
      <c r="A97" s="104" t="s">
        <v>134</v>
      </c>
      <c r="B97" s="154" t="s">
        <v>135</v>
      </c>
      <c r="C97" s="136">
        <v>60000</v>
      </c>
      <c r="D97" s="136">
        <v>54000</v>
      </c>
      <c r="E97" s="124">
        <f t="shared" si="5"/>
        <v>90</v>
      </c>
      <c r="F97" s="12"/>
      <c r="H97" s="12"/>
    </row>
    <row r="98" spans="1:8" ht="77.25" customHeight="1" x14ac:dyDescent="0.25">
      <c r="A98" s="104" t="s">
        <v>1296</v>
      </c>
      <c r="B98" s="154" t="s">
        <v>1295</v>
      </c>
      <c r="C98" s="136">
        <f>C99</f>
        <v>4000</v>
      </c>
      <c r="D98" s="136">
        <f>D99</f>
        <v>12732.24</v>
      </c>
      <c r="E98" s="124">
        <f t="shared" si="5"/>
        <v>318.30599999999998</v>
      </c>
      <c r="F98" s="12"/>
      <c r="H98" s="12"/>
    </row>
    <row r="99" spans="1:8" ht="77.25" customHeight="1" x14ac:dyDescent="0.25">
      <c r="A99" s="104" t="s">
        <v>1297</v>
      </c>
      <c r="B99" s="154" t="s">
        <v>1294</v>
      </c>
      <c r="C99" s="136">
        <v>4000</v>
      </c>
      <c r="D99" s="136">
        <v>12732.24</v>
      </c>
      <c r="E99" s="124">
        <f t="shared" si="5"/>
        <v>318.30599999999998</v>
      </c>
      <c r="F99" s="12"/>
      <c r="H99" s="12"/>
    </row>
    <row r="100" spans="1:8" ht="64.5" hidden="1" customHeight="1" x14ac:dyDescent="0.25">
      <c r="A100" s="104" t="s">
        <v>136</v>
      </c>
      <c r="B100" s="154" t="s">
        <v>137</v>
      </c>
      <c r="C100" s="136">
        <f>C101</f>
        <v>0</v>
      </c>
      <c r="D100" s="136">
        <f>D101</f>
        <v>0</v>
      </c>
      <c r="E100" s="124" t="e">
        <f t="shared" si="5"/>
        <v>#DIV/0!</v>
      </c>
      <c r="F100" s="12"/>
      <c r="H100" s="12"/>
    </row>
    <row r="101" spans="1:8" ht="76.5" hidden="1" customHeight="1" x14ac:dyDescent="0.25">
      <c r="A101" s="104" t="s">
        <v>138</v>
      </c>
      <c r="B101" s="154" t="s">
        <v>139</v>
      </c>
      <c r="C101" s="136">
        <v>0</v>
      </c>
      <c r="D101" s="136"/>
      <c r="E101" s="124" t="e">
        <f t="shared" si="5"/>
        <v>#DIV/0!</v>
      </c>
      <c r="F101" s="12"/>
      <c r="H101" s="12"/>
    </row>
    <row r="102" spans="1:8" ht="67.5" customHeight="1" x14ac:dyDescent="0.25">
      <c r="A102" s="104" t="s">
        <v>140</v>
      </c>
      <c r="B102" s="154" t="s">
        <v>141</v>
      </c>
      <c r="C102" s="136">
        <f>C103</f>
        <v>16000</v>
      </c>
      <c r="D102" s="136">
        <f>D103</f>
        <v>18500</v>
      </c>
      <c r="E102" s="124">
        <f t="shared" si="5"/>
        <v>115.625</v>
      </c>
      <c r="F102" s="12"/>
      <c r="H102" s="12"/>
    </row>
    <row r="103" spans="1:8" ht="99" customHeight="1" x14ac:dyDescent="0.25">
      <c r="A103" s="104" t="s">
        <v>142</v>
      </c>
      <c r="B103" s="154" t="s">
        <v>143</v>
      </c>
      <c r="C103" s="136">
        <v>16000</v>
      </c>
      <c r="D103" s="136">
        <v>18500</v>
      </c>
      <c r="E103" s="124">
        <f t="shared" si="5"/>
        <v>115.625</v>
      </c>
      <c r="F103" s="12"/>
      <c r="H103" s="12"/>
    </row>
    <row r="104" spans="1:8" ht="85.5" customHeight="1" x14ac:dyDescent="0.25">
      <c r="A104" s="104" t="s">
        <v>144</v>
      </c>
      <c r="B104" s="154" t="s">
        <v>1104</v>
      </c>
      <c r="C104" s="136">
        <f>C105</f>
        <v>35000</v>
      </c>
      <c r="D104" s="136">
        <f>D105</f>
        <v>37486.36</v>
      </c>
      <c r="E104" s="124">
        <f t="shared" si="5"/>
        <v>107.10388571428571</v>
      </c>
      <c r="F104" s="12"/>
      <c r="H104" s="12"/>
    </row>
    <row r="105" spans="1:8" ht="131.25" x14ac:dyDescent="0.25">
      <c r="A105" s="104" t="s">
        <v>145</v>
      </c>
      <c r="B105" s="154" t="s">
        <v>146</v>
      </c>
      <c r="C105" s="136">
        <v>35000</v>
      </c>
      <c r="D105" s="136">
        <v>37486.36</v>
      </c>
      <c r="E105" s="124">
        <f t="shared" si="5"/>
        <v>107.10388571428571</v>
      </c>
      <c r="F105" s="12"/>
      <c r="H105" s="12"/>
    </row>
    <row r="106" spans="1:8" ht="63" customHeight="1" x14ac:dyDescent="0.25">
      <c r="A106" s="104" t="s">
        <v>147</v>
      </c>
      <c r="B106" s="154" t="s">
        <v>148</v>
      </c>
      <c r="C106" s="136">
        <f>C107</f>
        <v>2000</v>
      </c>
      <c r="D106" s="136">
        <f>D107</f>
        <v>3000</v>
      </c>
      <c r="E106" s="124">
        <f t="shared" si="5"/>
        <v>150</v>
      </c>
      <c r="F106" s="12"/>
      <c r="H106" s="12"/>
    </row>
    <row r="107" spans="1:8" ht="75" x14ac:dyDescent="0.25">
      <c r="A107" s="104" t="s">
        <v>149</v>
      </c>
      <c r="B107" s="154" t="s">
        <v>150</v>
      </c>
      <c r="C107" s="136">
        <v>2000</v>
      </c>
      <c r="D107" s="136">
        <v>3000</v>
      </c>
      <c r="E107" s="124">
        <f t="shared" si="5"/>
        <v>150</v>
      </c>
      <c r="F107" s="12"/>
      <c r="H107" s="12"/>
    </row>
    <row r="108" spans="1:8" ht="94.5" hidden="1" customHeight="1" x14ac:dyDescent="0.25">
      <c r="A108" s="104" t="s">
        <v>151</v>
      </c>
      <c r="B108" s="154" t="s">
        <v>152</v>
      </c>
      <c r="C108" s="136">
        <f>C109</f>
        <v>0</v>
      </c>
      <c r="D108" s="136">
        <f>D109</f>
        <v>0</v>
      </c>
      <c r="E108" s="124" t="e">
        <f t="shared" si="5"/>
        <v>#DIV/0!</v>
      </c>
      <c r="F108" s="12"/>
      <c r="H108" s="12"/>
    </row>
    <row r="109" spans="1:8" ht="106.5" hidden="1" customHeight="1" x14ac:dyDescent="0.25">
      <c r="A109" s="104" t="s">
        <v>153</v>
      </c>
      <c r="B109" s="154" t="s">
        <v>154</v>
      </c>
      <c r="C109" s="136">
        <v>0</v>
      </c>
      <c r="D109" s="136">
        <v>0</v>
      </c>
      <c r="E109" s="124" t="e">
        <f t="shared" si="5"/>
        <v>#DIV/0!</v>
      </c>
      <c r="F109" s="12"/>
      <c r="H109" s="12"/>
    </row>
    <row r="110" spans="1:8" ht="85.5" hidden="1" customHeight="1" x14ac:dyDescent="0.25">
      <c r="A110" s="104" t="s">
        <v>151</v>
      </c>
      <c r="B110" s="154" t="s">
        <v>1105</v>
      </c>
      <c r="C110" s="136">
        <f>C111</f>
        <v>0</v>
      </c>
      <c r="D110" s="136">
        <f>D111</f>
        <v>0</v>
      </c>
      <c r="E110" s="124" t="e">
        <f t="shared" si="5"/>
        <v>#DIV/0!</v>
      </c>
      <c r="F110" s="12"/>
      <c r="H110" s="12"/>
    </row>
    <row r="111" spans="1:8" ht="102.75" hidden="1" customHeight="1" x14ac:dyDescent="0.25">
      <c r="A111" s="104" t="s">
        <v>153</v>
      </c>
      <c r="B111" s="154" t="s">
        <v>154</v>
      </c>
      <c r="C111" s="136">
        <v>0</v>
      </c>
      <c r="D111" s="136">
        <v>0</v>
      </c>
      <c r="E111" s="124" t="e">
        <f t="shared" si="5"/>
        <v>#DIV/0!</v>
      </c>
      <c r="F111" s="12"/>
      <c r="H111" s="12"/>
    </row>
    <row r="112" spans="1:8" ht="61.5" customHeight="1" x14ac:dyDescent="0.25">
      <c r="A112" s="104" t="s">
        <v>155</v>
      </c>
      <c r="B112" s="154" t="s">
        <v>156</v>
      </c>
      <c r="C112" s="136">
        <f>C113</f>
        <v>810000</v>
      </c>
      <c r="D112" s="136">
        <f>D113</f>
        <v>771900</v>
      </c>
      <c r="E112" s="124">
        <f t="shared" si="5"/>
        <v>95.296296296296305</v>
      </c>
      <c r="F112" s="12"/>
      <c r="H112" s="12"/>
    </row>
    <row r="113" spans="1:8" ht="78" customHeight="1" x14ac:dyDescent="0.25">
      <c r="A113" s="104" t="s">
        <v>157</v>
      </c>
      <c r="B113" s="154" t="s">
        <v>1106</v>
      </c>
      <c r="C113" s="136">
        <v>810000</v>
      </c>
      <c r="D113" s="136">
        <v>771900</v>
      </c>
      <c r="E113" s="124">
        <f t="shared" si="5"/>
        <v>95.296296296296305</v>
      </c>
      <c r="F113" s="12"/>
      <c r="H113" s="12"/>
    </row>
    <row r="114" spans="1:8" ht="59.25" customHeight="1" x14ac:dyDescent="0.25">
      <c r="A114" s="104" t="s">
        <v>158</v>
      </c>
      <c r="B114" s="154" t="s">
        <v>159</v>
      </c>
      <c r="C114" s="136">
        <f>C115</f>
        <v>2387100</v>
      </c>
      <c r="D114" s="136">
        <f>D115</f>
        <v>2562109.09</v>
      </c>
      <c r="E114" s="124">
        <v>0</v>
      </c>
      <c r="F114" s="12"/>
      <c r="H114" s="12"/>
    </row>
    <row r="115" spans="1:8" ht="89.25" customHeight="1" x14ac:dyDescent="0.25">
      <c r="A115" s="104" t="s">
        <v>160</v>
      </c>
      <c r="B115" s="154" t="s">
        <v>161</v>
      </c>
      <c r="C115" s="136">
        <v>2387100</v>
      </c>
      <c r="D115" s="136">
        <v>2562109.09</v>
      </c>
      <c r="E115" s="124">
        <v>0</v>
      </c>
      <c r="F115" s="12"/>
      <c r="H115" s="12"/>
    </row>
    <row r="116" spans="1:8" ht="98.25" hidden="1" customHeight="1" x14ac:dyDescent="0.25">
      <c r="A116" s="104" t="s">
        <v>162</v>
      </c>
      <c r="B116" s="154" t="s">
        <v>163</v>
      </c>
      <c r="C116" s="136">
        <f>C117</f>
        <v>0</v>
      </c>
      <c r="D116" s="136">
        <f>D117</f>
        <v>0</v>
      </c>
      <c r="E116" s="124" t="e">
        <f t="shared" si="5"/>
        <v>#DIV/0!</v>
      </c>
      <c r="F116" s="12"/>
      <c r="H116" s="12"/>
    </row>
    <row r="117" spans="1:8" ht="135" hidden="1" customHeight="1" x14ac:dyDescent="0.25">
      <c r="A117" s="104" t="s">
        <v>164</v>
      </c>
      <c r="B117" s="154" t="s">
        <v>165</v>
      </c>
      <c r="C117" s="136">
        <v>0</v>
      </c>
      <c r="D117" s="136">
        <v>0</v>
      </c>
      <c r="E117" s="124" t="e">
        <f t="shared" si="5"/>
        <v>#DIV/0!</v>
      </c>
      <c r="F117" s="12"/>
      <c r="H117" s="12"/>
    </row>
    <row r="118" spans="1:8" ht="45.75" customHeight="1" x14ac:dyDescent="0.25">
      <c r="A118" s="104" t="s">
        <v>166</v>
      </c>
      <c r="B118" s="154" t="s">
        <v>167</v>
      </c>
      <c r="C118" s="136">
        <f>C119</f>
        <v>22000</v>
      </c>
      <c r="D118" s="136">
        <f>D119</f>
        <v>22000</v>
      </c>
      <c r="E118" s="124">
        <f t="shared" si="5"/>
        <v>100</v>
      </c>
      <c r="F118" s="12"/>
      <c r="H118" s="12"/>
    </row>
    <row r="119" spans="1:8" ht="56.25" x14ac:dyDescent="0.25">
      <c r="A119" s="104" t="s">
        <v>168</v>
      </c>
      <c r="B119" s="154" t="s">
        <v>169</v>
      </c>
      <c r="C119" s="136">
        <v>22000</v>
      </c>
      <c r="D119" s="136">
        <v>22000</v>
      </c>
      <c r="E119" s="124">
        <f t="shared" si="5"/>
        <v>100</v>
      </c>
      <c r="F119" s="12"/>
      <c r="H119" s="12"/>
    </row>
    <row r="120" spans="1:8" ht="93.75" x14ac:dyDescent="0.25">
      <c r="A120" s="104" t="s">
        <v>1350</v>
      </c>
      <c r="B120" s="154" t="s">
        <v>1351</v>
      </c>
      <c r="C120" s="136">
        <v>4100</v>
      </c>
      <c r="D120" s="136">
        <v>4100.22</v>
      </c>
      <c r="E120" s="124">
        <f t="shared" si="5"/>
        <v>100.00536585365853</v>
      </c>
      <c r="F120" s="12"/>
      <c r="H120" s="12"/>
    </row>
    <row r="121" spans="1:8" ht="56.25" x14ac:dyDescent="0.25">
      <c r="A121" s="104" t="s">
        <v>1352</v>
      </c>
      <c r="B121" s="154" t="s">
        <v>1353</v>
      </c>
      <c r="C121" s="136">
        <v>4100</v>
      </c>
      <c r="D121" s="136">
        <v>4100.22</v>
      </c>
      <c r="E121" s="124">
        <f t="shared" si="5"/>
        <v>100.00536585365853</v>
      </c>
      <c r="F121" s="12"/>
      <c r="H121" s="12"/>
    </row>
    <row r="122" spans="1:8" ht="24" customHeight="1" x14ac:dyDescent="0.25">
      <c r="A122" s="104" t="s">
        <v>170</v>
      </c>
      <c r="B122" s="154" t="s">
        <v>171</v>
      </c>
      <c r="C122" s="136">
        <f>C125+C126+C123</f>
        <v>428800</v>
      </c>
      <c r="D122" s="136">
        <f>D125+D126+D123</f>
        <v>412037.58</v>
      </c>
      <c r="E122" s="124">
        <f t="shared" si="5"/>
        <v>96.090853544776124</v>
      </c>
      <c r="F122" s="12"/>
      <c r="H122" s="12"/>
    </row>
    <row r="123" spans="1:8" ht="82.5" customHeight="1" x14ac:dyDescent="0.25">
      <c r="A123" s="104" t="s">
        <v>1305</v>
      </c>
      <c r="B123" s="154" t="s">
        <v>1303</v>
      </c>
      <c r="C123" s="136">
        <v>25300</v>
      </c>
      <c r="D123" s="136">
        <f>D124</f>
        <v>25357</v>
      </c>
      <c r="E123" s="124">
        <f t="shared" si="5"/>
        <v>100.22529644268774</v>
      </c>
      <c r="F123" s="12"/>
      <c r="H123" s="12"/>
    </row>
    <row r="124" spans="1:8" ht="45" customHeight="1" x14ac:dyDescent="0.25">
      <c r="A124" s="104" t="s">
        <v>1304</v>
      </c>
      <c r="B124" s="154" t="s">
        <v>1302</v>
      </c>
      <c r="C124" s="136">
        <v>25300</v>
      </c>
      <c r="D124" s="136">
        <v>25357</v>
      </c>
      <c r="E124" s="124">
        <f t="shared" si="5"/>
        <v>100.22529644268774</v>
      </c>
      <c r="F124" s="12"/>
      <c r="H124" s="12"/>
    </row>
    <row r="125" spans="1:8" ht="55.5" customHeight="1" x14ac:dyDescent="0.25">
      <c r="A125" s="104" t="s">
        <v>172</v>
      </c>
      <c r="B125" s="154" t="s">
        <v>173</v>
      </c>
      <c r="C125" s="136">
        <v>400000</v>
      </c>
      <c r="D125" s="136">
        <v>380085.52</v>
      </c>
      <c r="E125" s="124">
        <f t="shared" si="5"/>
        <v>95.021379999999994</v>
      </c>
      <c r="F125" s="12"/>
      <c r="H125" s="12"/>
    </row>
    <row r="126" spans="1:8" ht="55.5" customHeight="1" x14ac:dyDescent="0.25">
      <c r="A126" s="104" t="s">
        <v>1299</v>
      </c>
      <c r="B126" s="154" t="s">
        <v>1298</v>
      </c>
      <c r="C126" s="136">
        <v>3500</v>
      </c>
      <c r="D126" s="136">
        <v>6595.06</v>
      </c>
      <c r="E126" s="124">
        <f t="shared" si="5"/>
        <v>188.43028571428573</v>
      </c>
      <c r="F126" s="12"/>
      <c r="H126" s="12"/>
    </row>
    <row r="127" spans="1:8" ht="18.75" x14ac:dyDescent="0.25">
      <c r="A127" s="108" t="s">
        <v>174</v>
      </c>
      <c r="B127" s="154" t="s">
        <v>175</v>
      </c>
      <c r="C127" s="136">
        <f>C128</f>
        <v>320000</v>
      </c>
      <c r="D127" s="136">
        <f>D128</f>
        <v>389027.12</v>
      </c>
      <c r="E127" s="124">
        <f t="shared" si="5"/>
        <v>121.570975</v>
      </c>
      <c r="F127" s="12"/>
      <c r="H127" s="12"/>
    </row>
    <row r="128" spans="1:8" ht="145.5" customHeight="1" x14ac:dyDescent="0.25">
      <c r="A128" s="108" t="s">
        <v>176</v>
      </c>
      <c r="B128" s="154" t="s">
        <v>1107</v>
      </c>
      <c r="C128" s="136">
        <v>320000</v>
      </c>
      <c r="D128" s="136">
        <v>389027.12</v>
      </c>
      <c r="E128" s="124">
        <f t="shared" si="5"/>
        <v>121.570975</v>
      </c>
      <c r="F128" s="12"/>
      <c r="H128" s="12"/>
    </row>
    <row r="129" spans="1:8" ht="34.5" customHeight="1" x14ac:dyDescent="0.25">
      <c r="A129" s="108" t="s">
        <v>1300</v>
      </c>
      <c r="B129" s="154" t="s">
        <v>1301</v>
      </c>
      <c r="C129" s="136">
        <v>0</v>
      </c>
      <c r="D129" s="136">
        <v>3000</v>
      </c>
      <c r="E129" s="124"/>
      <c r="F129" s="12"/>
      <c r="H129" s="12"/>
    </row>
    <row r="130" spans="1:8" ht="46.5" customHeight="1" x14ac:dyDescent="0.25">
      <c r="A130" s="109" t="s">
        <v>177</v>
      </c>
      <c r="B130" s="148" t="s">
        <v>178</v>
      </c>
      <c r="C130" s="137">
        <f>C131+C180+C184</f>
        <v>2274303718.1099997</v>
      </c>
      <c r="D130" s="137">
        <f>D131+D180+D184</f>
        <v>2243770720.7599998</v>
      </c>
      <c r="E130" s="125">
        <f t="shared" si="5"/>
        <v>98.657479337220039</v>
      </c>
      <c r="F130" s="12"/>
      <c r="H130" s="12"/>
    </row>
    <row r="131" spans="1:8" ht="51.75" customHeight="1" x14ac:dyDescent="0.25">
      <c r="A131" s="110" t="s">
        <v>179</v>
      </c>
      <c r="B131" s="148" t="s">
        <v>180</v>
      </c>
      <c r="C131" s="137">
        <f>C132+C139+C160+C169</f>
        <v>2225303235.0299997</v>
      </c>
      <c r="D131" s="137">
        <f>D132+D139+D160+D169</f>
        <v>2194770237.6799998</v>
      </c>
      <c r="E131" s="125">
        <f t="shared" si="5"/>
        <v>98.627917451008045</v>
      </c>
      <c r="F131" s="12"/>
      <c r="H131" s="12"/>
    </row>
    <row r="132" spans="1:8" ht="45.75" customHeight="1" x14ac:dyDescent="0.25">
      <c r="A132" s="109" t="s">
        <v>181</v>
      </c>
      <c r="B132" s="148" t="s">
        <v>182</v>
      </c>
      <c r="C132" s="137">
        <f>C133+C135+C137</f>
        <v>23812000</v>
      </c>
      <c r="D132" s="137">
        <f>D133+D135+D137</f>
        <v>23812000</v>
      </c>
      <c r="E132" s="137">
        <f t="shared" ref="E132" si="6">E133+E135</f>
        <v>200</v>
      </c>
      <c r="F132" s="12"/>
      <c r="H132" s="12"/>
    </row>
    <row r="133" spans="1:8" ht="58.5" customHeight="1" x14ac:dyDescent="0.25">
      <c r="A133" s="111" t="s">
        <v>183</v>
      </c>
      <c r="B133" s="149" t="s">
        <v>184</v>
      </c>
      <c r="C133" s="132">
        <v>3760000</v>
      </c>
      <c r="D133" s="136">
        <f>D134</f>
        <v>3760000</v>
      </c>
      <c r="E133" s="124">
        <f t="shared" si="5"/>
        <v>100</v>
      </c>
      <c r="F133" s="12"/>
      <c r="H133" s="12"/>
    </row>
    <row r="134" spans="1:8" ht="68.25" customHeight="1" x14ac:dyDescent="0.25">
      <c r="A134" s="111" t="s">
        <v>185</v>
      </c>
      <c r="B134" s="149" t="s">
        <v>186</v>
      </c>
      <c r="C134" s="132">
        <v>3760000</v>
      </c>
      <c r="D134" s="136">
        <v>3760000</v>
      </c>
      <c r="E134" s="124">
        <f t="shared" si="5"/>
        <v>100</v>
      </c>
      <c r="F134" s="12"/>
      <c r="H134" s="12"/>
    </row>
    <row r="135" spans="1:8" ht="52.5" customHeight="1" x14ac:dyDescent="0.25">
      <c r="A135" s="111" t="s">
        <v>187</v>
      </c>
      <c r="B135" s="149" t="s">
        <v>188</v>
      </c>
      <c r="C135" s="132">
        <v>17465000</v>
      </c>
      <c r="D135" s="136">
        <f>D136</f>
        <v>17465000</v>
      </c>
      <c r="E135" s="124">
        <f t="shared" si="5"/>
        <v>100</v>
      </c>
      <c r="F135" s="12"/>
      <c r="H135" s="12"/>
    </row>
    <row r="136" spans="1:8" ht="52.5" customHeight="1" x14ac:dyDescent="0.25">
      <c r="A136" s="111" t="s">
        <v>189</v>
      </c>
      <c r="B136" s="149" t="s">
        <v>190</v>
      </c>
      <c r="C136" s="132">
        <v>17465000</v>
      </c>
      <c r="D136" s="136">
        <v>17465000</v>
      </c>
      <c r="E136" s="124">
        <f t="shared" si="5"/>
        <v>100</v>
      </c>
      <c r="F136" s="12"/>
      <c r="H136" s="12"/>
    </row>
    <row r="137" spans="1:8" ht="52.5" customHeight="1" x14ac:dyDescent="0.25">
      <c r="A137" s="111" t="s">
        <v>1340</v>
      </c>
      <c r="B137" s="149" t="s">
        <v>1339</v>
      </c>
      <c r="C137" s="132">
        <f>C138</f>
        <v>2587000</v>
      </c>
      <c r="D137" s="132">
        <f>D138</f>
        <v>2587000</v>
      </c>
      <c r="E137" s="124">
        <f t="shared" si="5"/>
        <v>100</v>
      </c>
      <c r="F137" s="12"/>
      <c r="H137" s="12"/>
    </row>
    <row r="138" spans="1:8" ht="52.5" customHeight="1" x14ac:dyDescent="0.25">
      <c r="A138" s="111" t="s">
        <v>1340</v>
      </c>
      <c r="B138" s="149" t="s">
        <v>1338</v>
      </c>
      <c r="C138" s="132">
        <v>2587000</v>
      </c>
      <c r="D138" s="136">
        <v>2587000</v>
      </c>
      <c r="E138" s="124">
        <f t="shared" si="5"/>
        <v>100</v>
      </c>
      <c r="F138" s="12"/>
      <c r="H138" s="12"/>
    </row>
    <row r="139" spans="1:8" ht="53.25" customHeight="1" x14ac:dyDescent="0.25">
      <c r="A139" s="109" t="s">
        <v>191</v>
      </c>
      <c r="B139" s="148" t="s">
        <v>192</v>
      </c>
      <c r="C139" s="137">
        <f>C140+C142+C144+C146+C148+C150+C152+C154+C156+C158</f>
        <v>879963502.27999997</v>
      </c>
      <c r="D139" s="137">
        <f>D140+D142+D144+D146+D148+D150+D152+D154+D156+D158</f>
        <v>856485847.21999991</v>
      </c>
      <c r="E139" s="125">
        <f t="shared" si="5"/>
        <v>97.331973996743145</v>
      </c>
      <c r="F139" s="12"/>
      <c r="H139" s="12"/>
    </row>
    <row r="140" spans="1:8" ht="64.5" customHeight="1" x14ac:dyDescent="0.25">
      <c r="A140" s="112" t="s">
        <v>193</v>
      </c>
      <c r="B140" s="149" t="s">
        <v>194</v>
      </c>
      <c r="C140" s="138">
        <f>C141</f>
        <v>345405996.5</v>
      </c>
      <c r="D140" s="136">
        <f>D141</f>
        <v>324582038.32999998</v>
      </c>
      <c r="E140" s="124">
        <f t="shared" si="5"/>
        <v>93.971164837608711</v>
      </c>
      <c r="F140" s="12"/>
      <c r="H140" s="12"/>
    </row>
    <row r="141" spans="1:8" ht="75" customHeight="1" x14ac:dyDescent="0.25">
      <c r="A141" s="112" t="s">
        <v>195</v>
      </c>
      <c r="B141" s="149" t="s">
        <v>196</v>
      </c>
      <c r="C141" s="138">
        <v>345405996.5</v>
      </c>
      <c r="D141" s="136">
        <v>324582038.32999998</v>
      </c>
      <c r="E141" s="124">
        <f t="shared" si="5"/>
        <v>93.971164837608711</v>
      </c>
      <c r="F141" s="12"/>
      <c r="H141" s="12"/>
    </row>
    <row r="142" spans="1:8" ht="100.5" customHeight="1" x14ac:dyDescent="0.25">
      <c r="A142" s="111" t="s">
        <v>197</v>
      </c>
      <c r="B142" s="149" t="s">
        <v>198</v>
      </c>
      <c r="C142" s="138">
        <f>C143</f>
        <v>55277388.969999999</v>
      </c>
      <c r="D142" s="139">
        <f>D143</f>
        <v>55277388.969999999</v>
      </c>
      <c r="E142" s="124">
        <f t="shared" si="5"/>
        <v>100</v>
      </c>
      <c r="F142" s="12"/>
      <c r="H142" s="12"/>
    </row>
    <row r="143" spans="1:8" ht="123" customHeight="1" x14ac:dyDescent="0.25">
      <c r="A143" s="111" t="s">
        <v>199</v>
      </c>
      <c r="B143" s="149" t="s">
        <v>200</v>
      </c>
      <c r="C143" s="140">
        <v>55277388.969999999</v>
      </c>
      <c r="D143" s="139">
        <v>55277388.969999999</v>
      </c>
      <c r="E143" s="124">
        <f t="shared" si="5"/>
        <v>100</v>
      </c>
      <c r="F143" s="12"/>
      <c r="H143" s="12"/>
    </row>
    <row r="144" spans="1:8" ht="48.75" customHeight="1" x14ac:dyDescent="0.25">
      <c r="A144" s="111" t="s">
        <v>1108</v>
      </c>
      <c r="B144" s="155" t="s">
        <v>1109</v>
      </c>
      <c r="C144" s="138">
        <f>C145</f>
        <v>15450144.59</v>
      </c>
      <c r="D144" s="139">
        <f>D145</f>
        <v>15450144.59</v>
      </c>
      <c r="E144" s="124">
        <f t="shared" si="5"/>
        <v>100</v>
      </c>
      <c r="F144" s="12"/>
      <c r="H144" s="12"/>
    </row>
    <row r="145" spans="1:8" ht="56.25" customHeight="1" x14ac:dyDescent="0.25">
      <c r="A145" s="111" t="s">
        <v>1110</v>
      </c>
      <c r="B145" s="155" t="s">
        <v>1111</v>
      </c>
      <c r="C145" s="138">
        <v>15450144.59</v>
      </c>
      <c r="D145" s="141">
        <v>15450144.59</v>
      </c>
      <c r="E145" s="124">
        <f t="shared" si="5"/>
        <v>100</v>
      </c>
      <c r="F145" s="12"/>
      <c r="H145" s="12"/>
    </row>
    <row r="146" spans="1:8" ht="95.25" customHeight="1" x14ac:dyDescent="0.25">
      <c r="A146" s="111" t="s">
        <v>201</v>
      </c>
      <c r="B146" s="155" t="s">
        <v>202</v>
      </c>
      <c r="C146" s="138">
        <f>C147</f>
        <v>39165613.590000004</v>
      </c>
      <c r="D146" s="141">
        <f>D147</f>
        <v>36881552.609999999</v>
      </c>
      <c r="E146" s="124">
        <f t="shared" si="5"/>
        <v>94.168198144652109</v>
      </c>
      <c r="F146" s="12"/>
      <c r="H146" s="12"/>
    </row>
    <row r="147" spans="1:8" ht="99.75" customHeight="1" x14ac:dyDescent="0.25">
      <c r="A147" s="111" t="s">
        <v>203</v>
      </c>
      <c r="B147" s="155" t="s">
        <v>204</v>
      </c>
      <c r="C147" s="138">
        <v>39165613.590000004</v>
      </c>
      <c r="D147" s="141">
        <v>36881552.609999999</v>
      </c>
      <c r="E147" s="124">
        <f t="shared" si="5"/>
        <v>94.168198144652109</v>
      </c>
    </row>
    <row r="148" spans="1:8" ht="54.75" customHeight="1" x14ac:dyDescent="0.25">
      <c r="A148" s="111" t="s">
        <v>1112</v>
      </c>
      <c r="B148" s="155" t="s">
        <v>1113</v>
      </c>
      <c r="C148" s="138">
        <f>C149</f>
        <v>73747474.75</v>
      </c>
      <c r="D148" s="138">
        <f>D149</f>
        <v>73747474.75</v>
      </c>
      <c r="E148" s="124">
        <f t="shared" si="5"/>
        <v>100</v>
      </c>
    </row>
    <row r="149" spans="1:8" ht="53.25" customHeight="1" x14ac:dyDescent="0.25">
      <c r="A149" s="111" t="s">
        <v>1114</v>
      </c>
      <c r="B149" s="155" t="s">
        <v>1115</v>
      </c>
      <c r="C149" s="138">
        <v>73747474.75</v>
      </c>
      <c r="D149" s="139">
        <v>73747474.75</v>
      </c>
      <c r="E149" s="124">
        <f t="shared" si="5"/>
        <v>100</v>
      </c>
      <c r="F149" s="13"/>
    </row>
    <row r="150" spans="1:8" ht="69" customHeight="1" x14ac:dyDescent="0.25">
      <c r="A150" s="111" t="s">
        <v>205</v>
      </c>
      <c r="B150" s="155" t="s">
        <v>206</v>
      </c>
      <c r="C150" s="138">
        <v>1760400</v>
      </c>
      <c r="D150" s="139">
        <f>D151</f>
        <v>1760400</v>
      </c>
      <c r="E150" s="124">
        <f t="shared" si="5"/>
        <v>100</v>
      </c>
    </row>
    <row r="151" spans="1:8" ht="70.5" customHeight="1" x14ac:dyDescent="0.25">
      <c r="A151" s="111" t="s">
        <v>207</v>
      </c>
      <c r="B151" s="155" t="s">
        <v>208</v>
      </c>
      <c r="C151" s="138">
        <v>1760400</v>
      </c>
      <c r="D151" s="139">
        <v>1760400</v>
      </c>
      <c r="E151" s="124">
        <f t="shared" si="5"/>
        <v>100</v>
      </c>
    </row>
    <row r="152" spans="1:8" ht="47.25" customHeight="1" x14ac:dyDescent="0.25">
      <c r="A152" s="111" t="s">
        <v>209</v>
      </c>
      <c r="B152" s="155" t="s">
        <v>210</v>
      </c>
      <c r="C152" s="138">
        <f>C153</f>
        <v>351925.9</v>
      </c>
      <c r="D152" s="138">
        <f>D153</f>
        <v>351925.9</v>
      </c>
      <c r="E152" s="124">
        <f t="shared" si="5"/>
        <v>100</v>
      </c>
    </row>
    <row r="153" spans="1:8" ht="56.25" customHeight="1" x14ac:dyDescent="0.25">
      <c r="A153" s="111" t="s">
        <v>211</v>
      </c>
      <c r="B153" s="155" t="s">
        <v>1116</v>
      </c>
      <c r="C153" s="138">
        <v>351925.9</v>
      </c>
      <c r="D153" s="139">
        <v>351925.9</v>
      </c>
      <c r="E153" s="124">
        <f t="shared" si="5"/>
        <v>100</v>
      </c>
    </row>
    <row r="154" spans="1:8" ht="36.75" customHeight="1" x14ac:dyDescent="0.25">
      <c r="A154" s="111" t="s">
        <v>212</v>
      </c>
      <c r="B154" s="155" t="s">
        <v>1117</v>
      </c>
      <c r="C154" s="138">
        <f>C155</f>
        <v>3051709</v>
      </c>
      <c r="D154" s="138">
        <f>D155</f>
        <v>3051709</v>
      </c>
      <c r="E154" s="124">
        <f t="shared" si="5"/>
        <v>100</v>
      </c>
    </row>
    <row r="155" spans="1:8" ht="46.5" customHeight="1" x14ac:dyDescent="0.25">
      <c r="A155" s="111" t="s">
        <v>213</v>
      </c>
      <c r="B155" s="155" t="s">
        <v>1118</v>
      </c>
      <c r="C155" s="138">
        <v>3051709</v>
      </c>
      <c r="D155" s="139">
        <v>3051709</v>
      </c>
      <c r="E155" s="124">
        <f t="shared" si="5"/>
        <v>100</v>
      </c>
    </row>
    <row r="156" spans="1:8" ht="98.25" customHeight="1" x14ac:dyDescent="0.25">
      <c r="A156" s="112" t="s">
        <v>214</v>
      </c>
      <c r="B156" s="155" t="s">
        <v>215</v>
      </c>
      <c r="C156" s="138">
        <v>322291965.48000002</v>
      </c>
      <c r="D156" s="141">
        <f t="shared" ref="D156" si="7">D157</f>
        <v>322291965.48000002</v>
      </c>
      <c r="E156" s="124">
        <f t="shared" si="5"/>
        <v>100</v>
      </c>
    </row>
    <row r="157" spans="1:8" ht="108.75" customHeight="1" x14ac:dyDescent="0.25">
      <c r="A157" s="112" t="s">
        <v>216</v>
      </c>
      <c r="B157" s="155" t="s">
        <v>217</v>
      </c>
      <c r="C157" s="138">
        <v>322291965.48000002</v>
      </c>
      <c r="D157" s="139">
        <v>322291965.48000002</v>
      </c>
      <c r="E157" s="124">
        <f t="shared" si="5"/>
        <v>100</v>
      </c>
    </row>
    <row r="158" spans="1:8" ht="48.75" customHeight="1" x14ac:dyDescent="0.25">
      <c r="A158" s="111" t="s">
        <v>218</v>
      </c>
      <c r="B158" s="149" t="s">
        <v>219</v>
      </c>
      <c r="C158" s="138">
        <f>C159</f>
        <v>23460883.5</v>
      </c>
      <c r="D158" s="141">
        <f t="shared" ref="D158" si="8">D159</f>
        <v>23091247.59</v>
      </c>
      <c r="E158" s="124">
        <f t="shared" si="5"/>
        <v>98.424458695257584</v>
      </c>
    </row>
    <row r="159" spans="1:8" ht="31.5" customHeight="1" x14ac:dyDescent="0.25">
      <c r="A159" s="111" t="s">
        <v>220</v>
      </c>
      <c r="B159" s="149" t="s">
        <v>221</v>
      </c>
      <c r="C159" s="138">
        <v>23460883.5</v>
      </c>
      <c r="D159" s="139">
        <v>23091247.59</v>
      </c>
      <c r="E159" s="124">
        <f t="shared" si="5"/>
        <v>98.424458695257584</v>
      </c>
    </row>
    <row r="160" spans="1:8" ht="51.75" customHeight="1" x14ac:dyDescent="0.25">
      <c r="A160" s="110" t="s">
        <v>222</v>
      </c>
      <c r="B160" s="148" t="s">
        <v>223</v>
      </c>
      <c r="C160" s="131">
        <f>C161+C163+C165+C167</f>
        <v>1163983045.05</v>
      </c>
      <c r="D160" s="131">
        <f t="shared" ref="D160:E160" si="9">D161+D163+D165+D167</f>
        <v>1157580467.0699999</v>
      </c>
      <c r="E160" s="131">
        <f t="shared" si="9"/>
        <v>399.44327868482583</v>
      </c>
    </row>
    <row r="161" spans="1:5" ht="87" customHeight="1" x14ac:dyDescent="0.25">
      <c r="A161" s="111" t="s">
        <v>224</v>
      </c>
      <c r="B161" s="149" t="s">
        <v>225</v>
      </c>
      <c r="C161" s="138">
        <f>C162</f>
        <v>1150216953.1199999</v>
      </c>
      <c r="D161" s="139">
        <f>D162</f>
        <v>1143814382.0699999</v>
      </c>
      <c r="E161" s="124">
        <f t="shared" si="5"/>
        <v>99.443359704216434</v>
      </c>
    </row>
    <row r="162" spans="1:5" ht="60.75" customHeight="1" x14ac:dyDescent="0.25">
      <c r="A162" s="112" t="s">
        <v>226</v>
      </c>
      <c r="B162" s="149" t="s">
        <v>227</v>
      </c>
      <c r="C162" s="138">
        <v>1150216953.1199999</v>
      </c>
      <c r="D162" s="139">
        <v>1143814382.0699999</v>
      </c>
      <c r="E162" s="124">
        <f t="shared" si="5"/>
        <v>99.443359704216434</v>
      </c>
    </row>
    <row r="163" spans="1:5" ht="113.25" customHeight="1" x14ac:dyDescent="0.25">
      <c r="A163" s="111" t="s">
        <v>228</v>
      </c>
      <c r="B163" s="149" t="s">
        <v>229</v>
      </c>
      <c r="C163" s="138">
        <f>C164</f>
        <v>5182451</v>
      </c>
      <c r="D163" s="139">
        <f>D164</f>
        <v>5182451</v>
      </c>
      <c r="E163" s="124">
        <f t="shared" si="5"/>
        <v>100</v>
      </c>
    </row>
    <row r="164" spans="1:5" ht="118.5" customHeight="1" x14ac:dyDescent="0.25">
      <c r="A164" s="111" t="s">
        <v>230</v>
      </c>
      <c r="B164" s="149" t="s">
        <v>231</v>
      </c>
      <c r="C164" s="138">
        <v>5182451</v>
      </c>
      <c r="D164" s="139">
        <v>5182451</v>
      </c>
      <c r="E164" s="124">
        <f t="shared" si="5"/>
        <v>100</v>
      </c>
    </row>
    <row r="165" spans="1:5" ht="92.25" customHeight="1" x14ac:dyDescent="0.25">
      <c r="A165" s="111" t="s">
        <v>232</v>
      </c>
      <c r="B165" s="156" t="s">
        <v>1119</v>
      </c>
      <c r="C165" s="142">
        <v>8553507.9299999997</v>
      </c>
      <c r="D165" s="139">
        <f>D166</f>
        <v>8553501</v>
      </c>
      <c r="E165" s="124">
        <f t="shared" si="5"/>
        <v>99.999918980609408</v>
      </c>
    </row>
    <row r="166" spans="1:5" ht="96" customHeight="1" x14ac:dyDescent="0.25">
      <c r="A166" s="111" t="s">
        <v>233</v>
      </c>
      <c r="B166" s="157" t="s">
        <v>1082</v>
      </c>
      <c r="C166" s="142">
        <v>8553507.9299999997</v>
      </c>
      <c r="D166" s="139">
        <v>8553501</v>
      </c>
      <c r="E166" s="124">
        <f t="shared" si="5"/>
        <v>99.999918980609408</v>
      </c>
    </row>
    <row r="167" spans="1:5" ht="91.5" customHeight="1" x14ac:dyDescent="0.25">
      <c r="A167" s="111" t="s">
        <v>234</v>
      </c>
      <c r="B167" s="149" t="s">
        <v>235</v>
      </c>
      <c r="C167" s="138">
        <v>30133</v>
      </c>
      <c r="D167" s="139">
        <f>D168</f>
        <v>30133</v>
      </c>
      <c r="E167" s="124">
        <f t="shared" si="5"/>
        <v>100</v>
      </c>
    </row>
    <row r="168" spans="1:5" ht="106.5" customHeight="1" x14ac:dyDescent="0.25">
      <c r="A168" s="111" t="s">
        <v>236</v>
      </c>
      <c r="B168" s="149" t="s">
        <v>237</v>
      </c>
      <c r="C168" s="138">
        <v>30133</v>
      </c>
      <c r="D168" s="139">
        <v>30133</v>
      </c>
      <c r="E168" s="124">
        <f t="shared" si="5"/>
        <v>100</v>
      </c>
    </row>
    <row r="169" spans="1:5" ht="23.25" customHeight="1" x14ac:dyDescent="0.25">
      <c r="A169" s="109" t="s">
        <v>238</v>
      </c>
      <c r="B169" s="148" t="s">
        <v>239</v>
      </c>
      <c r="C169" s="137">
        <f>C170+C172+C174+C176+C178</f>
        <v>157544687.69999999</v>
      </c>
      <c r="D169" s="137">
        <f>D170+D172+D174+D176+D178</f>
        <v>156891923.38999999</v>
      </c>
      <c r="E169" s="125">
        <f t="shared" si="5"/>
        <v>99.585664029977949</v>
      </c>
    </row>
    <row r="170" spans="1:5" ht="102.75" customHeight="1" x14ac:dyDescent="0.25">
      <c r="A170" s="111" t="s">
        <v>240</v>
      </c>
      <c r="B170" s="149" t="s">
        <v>241</v>
      </c>
      <c r="C170" s="138">
        <f>C171</f>
        <v>46430698.530000001</v>
      </c>
      <c r="D170" s="139">
        <f>D171</f>
        <v>45801782.219999999</v>
      </c>
      <c r="E170" s="124">
        <f t="shared" si="5"/>
        <v>98.645473081578459</v>
      </c>
    </row>
    <row r="171" spans="1:5" ht="101.25" customHeight="1" x14ac:dyDescent="0.25">
      <c r="A171" s="111" t="s">
        <v>242</v>
      </c>
      <c r="B171" s="149" t="s">
        <v>243</v>
      </c>
      <c r="C171" s="138">
        <v>46430698.530000001</v>
      </c>
      <c r="D171" s="139">
        <v>45801782.219999999</v>
      </c>
      <c r="E171" s="124">
        <f t="shared" si="5"/>
        <v>98.645473081578459</v>
      </c>
    </row>
    <row r="172" spans="1:5" ht="146.25" customHeight="1" x14ac:dyDescent="0.25">
      <c r="A172" s="113" t="s">
        <v>1120</v>
      </c>
      <c r="B172" s="149" t="s">
        <v>1121</v>
      </c>
      <c r="C172" s="143">
        <f>C173</f>
        <v>1766760</v>
      </c>
      <c r="D172" s="139">
        <f t="shared" ref="D172" si="10">D173</f>
        <v>1765202</v>
      </c>
      <c r="E172" s="124">
        <f t="shared" si="5"/>
        <v>99.911815979533159</v>
      </c>
    </row>
    <row r="173" spans="1:5" ht="196.5" customHeight="1" x14ac:dyDescent="0.25">
      <c r="A173" s="113" t="s">
        <v>1122</v>
      </c>
      <c r="B173" s="149" t="s">
        <v>1123</v>
      </c>
      <c r="C173" s="143">
        <v>1766760</v>
      </c>
      <c r="D173" s="139">
        <v>1765202</v>
      </c>
      <c r="E173" s="124">
        <f t="shared" ref="E173:E187" si="11">D173/C173*100</f>
        <v>99.911815979533159</v>
      </c>
    </row>
    <row r="174" spans="1:5" ht="75" customHeight="1" x14ac:dyDescent="0.25">
      <c r="A174" s="113" t="s">
        <v>244</v>
      </c>
      <c r="B174" s="149" t="s">
        <v>1124</v>
      </c>
      <c r="C174" s="143">
        <v>4420911.41</v>
      </c>
      <c r="D174" s="139">
        <f>D175</f>
        <v>4420911.41</v>
      </c>
      <c r="E174" s="124">
        <f t="shared" si="11"/>
        <v>100</v>
      </c>
    </row>
    <row r="175" spans="1:5" ht="79.5" customHeight="1" x14ac:dyDescent="0.25">
      <c r="A175" s="113" t="s">
        <v>245</v>
      </c>
      <c r="B175" s="149" t="s">
        <v>246</v>
      </c>
      <c r="C175" s="143">
        <v>4420911.41</v>
      </c>
      <c r="D175" s="139">
        <v>4420911.41</v>
      </c>
      <c r="E175" s="124">
        <f t="shared" si="11"/>
        <v>100</v>
      </c>
    </row>
    <row r="176" spans="1:5" ht="123.75" customHeight="1" x14ac:dyDescent="0.25">
      <c r="A176" s="113" t="s">
        <v>247</v>
      </c>
      <c r="B176" s="149" t="s">
        <v>248</v>
      </c>
      <c r="C176" s="143">
        <f>C177</f>
        <v>60583020</v>
      </c>
      <c r="D176" s="139">
        <f>D177</f>
        <v>60560730</v>
      </c>
      <c r="E176" s="124">
        <f t="shared" si="11"/>
        <v>99.963207512600064</v>
      </c>
    </row>
    <row r="177" spans="1:5" ht="128.25" customHeight="1" x14ac:dyDescent="0.25">
      <c r="A177" s="113" t="s">
        <v>247</v>
      </c>
      <c r="B177" s="149" t="s">
        <v>249</v>
      </c>
      <c r="C177" s="143">
        <v>60583020</v>
      </c>
      <c r="D177" s="139">
        <v>60560730</v>
      </c>
      <c r="E177" s="124">
        <f t="shared" si="11"/>
        <v>99.963207512600064</v>
      </c>
    </row>
    <row r="178" spans="1:5" ht="33.75" customHeight="1" x14ac:dyDescent="0.25">
      <c r="A178" s="113" t="s">
        <v>1271</v>
      </c>
      <c r="B178" s="149" t="s">
        <v>1272</v>
      </c>
      <c r="C178" s="143">
        <f>C179</f>
        <v>44343297.759999998</v>
      </c>
      <c r="D178" s="143">
        <f>D179</f>
        <v>44343297.759999998</v>
      </c>
      <c r="E178" s="124">
        <f t="shared" si="11"/>
        <v>100</v>
      </c>
    </row>
    <row r="179" spans="1:5" ht="33.75" customHeight="1" x14ac:dyDescent="0.25">
      <c r="A179" s="113" t="s">
        <v>1273</v>
      </c>
      <c r="B179" s="149" t="s">
        <v>1274</v>
      </c>
      <c r="C179" s="143">
        <v>44343297.759999998</v>
      </c>
      <c r="D179" s="159">
        <v>44343297.759999998</v>
      </c>
      <c r="E179" s="124">
        <f t="shared" si="11"/>
        <v>100</v>
      </c>
    </row>
    <row r="180" spans="1:5" ht="24.75" customHeight="1" x14ac:dyDescent="0.25">
      <c r="A180" s="114" t="s">
        <v>250</v>
      </c>
      <c r="B180" s="148" t="s">
        <v>251</v>
      </c>
      <c r="C180" s="144">
        <f>C181</f>
        <v>49000000</v>
      </c>
      <c r="D180" s="144">
        <f>D181</f>
        <v>49000000</v>
      </c>
      <c r="E180" s="125">
        <f t="shared" si="11"/>
        <v>100</v>
      </c>
    </row>
    <row r="181" spans="1:5" ht="36" customHeight="1" x14ac:dyDescent="0.25">
      <c r="A181" s="113" t="s">
        <v>252</v>
      </c>
      <c r="B181" s="149" t="s">
        <v>253</v>
      </c>
      <c r="C181" s="143">
        <v>49000000</v>
      </c>
      <c r="D181" s="139">
        <f>D182</f>
        <v>49000000</v>
      </c>
      <c r="E181" s="124">
        <f t="shared" si="11"/>
        <v>100</v>
      </c>
    </row>
    <row r="182" spans="1:5" s="14" customFormat="1" ht="43.5" customHeight="1" x14ac:dyDescent="0.25">
      <c r="A182" s="113" t="s">
        <v>1125</v>
      </c>
      <c r="B182" s="149" t="s">
        <v>255</v>
      </c>
      <c r="C182" s="145">
        <v>49000000</v>
      </c>
      <c r="D182" s="141">
        <f>D183</f>
        <v>49000000</v>
      </c>
      <c r="E182" s="124">
        <f t="shared" si="11"/>
        <v>100</v>
      </c>
    </row>
    <row r="183" spans="1:5" s="14" customFormat="1" ht="60.75" customHeight="1" x14ac:dyDescent="0.25">
      <c r="A183" s="113" t="s">
        <v>254</v>
      </c>
      <c r="B183" s="149" t="s">
        <v>255</v>
      </c>
      <c r="C183" s="145">
        <v>49000000</v>
      </c>
      <c r="D183" s="139">
        <v>49000000</v>
      </c>
      <c r="E183" s="124">
        <f t="shared" si="11"/>
        <v>100</v>
      </c>
    </row>
    <row r="184" spans="1:5" s="14" customFormat="1" ht="126" customHeight="1" x14ac:dyDescent="0.25">
      <c r="A184" s="110" t="s">
        <v>1126</v>
      </c>
      <c r="B184" s="148" t="s">
        <v>1127</v>
      </c>
      <c r="C184" s="145">
        <f>C185</f>
        <v>483.08</v>
      </c>
      <c r="D184" s="139">
        <f>D185</f>
        <v>483.08</v>
      </c>
      <c r="E184" s="124">
        <f t="shared" si="11"/>
        <v>100</v>
      </c>
    </row>
    <row r="185" spans="1:5" s="14" customFormat="1" ht="144.75" customHeight="1" x14ac:dyDescent="0.25">
      <c r="A185" s="111" t="s">
        <v>1126</v>
      </c>
      <c r="B185" s="149" t="s">
        <v>1128</v>
      </c>
      <c r="C185" s="145">
        <v>483.08</v>
      </c>
      <c r="D185" s="139">
        <f>D186</f>
        <v>483.08</v>
      </c>
      <c r="E185" s="124">
        <f t="shared" si="11"/>
        <v>100</v>
      </c>
    </row>
    <row r="186" spans="1:5" s="14" customFormat="1" ht="147" customHeight="1" x14ac:dyDescent="0.25">
      <c r="A186" s="111" t="s">
        <v>1129</v>
      </c>
      <c r="B186" s="149" t="s">
        <v>1130</v>
      </c>
      <c r="C186" s="145">
        <v>483.08</v>
      </c>
      <c r="D186" s="139">
        <v>483.08</v>
      </c>
      <c r="E186" s="124">
        <f t="shared" si="11"/>
        <v>100</v>
      </c>
    </row>
    <row r="187" spans="1:5" s="14" customFormat="1" ht="37.5" customHeight="1" x14ac:dyDescent="0.25">
      <c r="A187" s="167" t="s">
        <v>256</v>
      </c>
      <c r="B187" s="168"/>
      <c r="C187" s="146">
        <f>C9+C130</f>
        <v>3132009604.1099997</v>
      </c>
      <c r="D187" s="146">
        <f>D9+D130</f>
        <v>3109599051.6500001</v>
      </c>
      <c r="E187" s="125">
        <f t="shared" si="11"/>
        <v>99.28446731355514</v>
      </c>
    </row>
    <row r="188" spans="1:5" s="14" customFormat="1" ht="37.5" customHeight="1" x14ac:dyDescent="0.25">
      <c r="A188" s="128"/>
      <c r="B188" s="128"/>
      <c r="C188" s="129"/>
      <c r="D188" s="129"/>
      <c r="E188" s="130"/>
    </row>
    <row r="189" spans="1:5" ht="23.25" x14ac:dyDescent="0.35">
      <c r="A189" s="70"/>
      <c r="B189" s="127"/>
      <c r="C189" s="71"/>
      <c r="D189" s="71"/>
      <c r="E189" s="20"/>
    </row>
    <row r="190" spans="1:5" ht="23.25" x14ac:dyDescent="0.35">
      <c r="A190" s="70"/>
      <c r="B190" s="127"/>
      <c r="C190" s="71"/>
      <c r="D190" s="158"/>
      <c r="E190" s="21"/>
    </row>
    <row r="192" spans="1:5" x14ac:dyDescent="0.25">
      <c r="C192" s="20"/>
      <c r="D192" s="20"/>
      <c r="E192" s="20"/>
    </row>
    <row r="193" spans="1:5" ht="23.25" x14ac:dyDescent="0.25">
      <c r="A193" s="92"/>
      <c r="B193" s="92"/>
      <c r="C193" s="93"/>
      <c r="D193" s="93"/>
      <c r="E193" s="94"/>
    </row>
    <row r="194" spans="1:5" ht="15.75" x14ac:dyDescent="0.25">
      <c r="A194" s="15"/>
      <c r="B194" s="16"/>
      <c r="C194" s="17"/>
      <c r="D194" s="17"/>
      <c r="E194" s="17"/>
    </row>
    <row r="195" spans="1:5" x14ac:dyDescent="0.25">
      <c r="C195" s="20"/>
      <c r="D195" s="20"/>
      <c r="E195" s="21"/>
    </row>
    <row r="196" spans="1:5" ht="23.25" x14ac:dyDescent="0.35">
      <c r="A196" s="70"/>
      <c r="B196" s="98"/>
      <c r="C196" s="71"/>
      <c r="D196" s="71"/>
      <c r="E196" s="20"/>
    </row>
    <row r="197" spans="1:5" ht="23.25" x14ac:dyDescent="0.35">
      <c r="A197" s="70"/>
      <c r="B197" s="98"/>
      <c r="C197" s="71"/>
      <c r="D197" s="71"/>
      <c r="E197" s="21"/>
    </row>
    <row r="199" spans="1:5" x14ac:dyDescent="0.25">
      <c r="C199" s="20"/>
      <c r="D199" s="20"/>
      <c r="E199" s="20"/>
    </row>
  </sheetData>
  <mergeCells count="6">
    <mergeCell ref="A187:B187"/>
    <mergeCell ref="D1:E1"/>
    <mergeCell ref="D2:E2"/>
    <mergeCell ref="D3:E3"/>
    <mergeCell ref="D4:E4"/>
    <mergeCell ref="A6:E6"/>
  </mergeCells>
  <pageMargins left="0.70866141732283472" right="0.70866141732283472" top="0.74803149606299213" bottom="0.74803149606299213" header="0.31496062992125984" footer="0.31496062992125984"/>
  <pageSetup paperSize="9" scale="40" fitToHeight="0" orientation="portrait" r:id="rId1"/>
  <rowBreaks count="7" manualBreakCount="7">
    <brk id="19" max="4" man="1"/>
    <brk id="27" max="4" man="1"/>
    <brk id="57" max="4" man="1"/>
    <brk id="95" max="4" man="1"/>
    <brk id="123" max="4" man="1"/>
    <brk id="143" max="4" man="1"/>
    <brk id="16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83"/>
  <sheetViews>
    <sheetView view="pageBreakPreview" topLeftCell="A667" zoomScaleNormal="100" zoomScaleSheetLayoutView="100" workbookViewId="0">
      <selection activeCell="H2" sqref="H2:I2"/>
    </sheetView>
  </sheetViews>
  <sheetFormatPr defaultRowHeight="12.75" x14ac:dyDescent="0.2"/>
  <cols>
    <col min="1" max="1" width="71.85546875" style="24" customWidth="1"/>
    <col min="2" max="2" width="8" style="24" customWidth="1"/>
    <col min="3" max="3" width="13.140625" style="24" customWidth="1"/>
    <col min="4" max="4" width="17.140625" style="24" customWidth="1"/>
    <col min="5" max="5" width="17.28515625" style="24" customWidth="1"/>
    <col min="6" max="6" width="23.85546875" style="24" customWidth="1"/>
    <col min="7" max="7" width="25.7109375" style="24" customWidth="1"/>
    <col min="8" max="8" width="26.140625" style="24" customWidth="1"/>
    <col min="9" max="9" width="24" style="24" customWidth="1"/>
    <col min="10" max="10" width="11.7109375" style="24" bestFit="1" customWidth="1"/>
    <col min="11" max="16384" width="9.140625" style="24"/>
  </cols>
  <sheetData>
    <row r="1" spans="1:9" ht="18.75" x14ac:dyDescent="0.2">
      <c r="A1" s="23"/>
      <c r="B1" s="23"/>
      <c r="C1" s="23"/>
      <c r="D1" s="23"/>
      <c r="E1" s="23"/>
      <c r="F1" s="23"/>
      <c r="G1" s="23"/>
      <c r="H1" s="171" t="s">
        <v>257</v>
      </c>
      <c r="I1" s="171"/>
    </row>
    <row r="2" spans="1:9" ht="22.5" customHeight="1" x14ac:dyDescent="0.2">
      <c r="A2" s="23"/>
      <c r="B2" s="23"/>
      <c r="C2" s="23"/>
      <c r="D2" s="23"/>
      <c r="E2" s="23"/>
      <c r="F2" s="23"/>
      <c r="G2" s="23"/>
      <c r="H2" s="171" t="s">
        <v>1344</v>
      </c>
      <c r="I2" s="171"/>
    </row>
    <row r="3" spans="1:9" ht="20.25" customHeight="1" x14ac:dyDescent="0.2">
      <c r="A3" s="23"/>
      <c r="B3" s="23"/>
      <c r="C3" s="23"/>
      <c r="D3" s="23"/>
      <c r="E3" s="23"/>
      <c r="F3" s="23"/>
      <c r="G3" s="23"/>
      <c r="H3" s="171" t="s">
        <v>1342</v>
      </c>
      <c r="I3" s="171"/>
    </row>
    <row r="4" spans="1:9" ht="22.5" customHeight="1" x14ac:dyDescent="0.2">
      <c r="A4" s="23"/>
      <c r="B4" s="23"/>
      <c r="C4" s="23"/>
      <c r="D4" s="23"/>
      <c r="E4" s="23"/>
      <c r="F4" s="23"/>
      <c r="G4" s="23"/>
      <c r="H4" s="171" t="s">
        <v>1318</v>
      </c>
      <c r="I4" s="171"/>
    </row>
    <row r="5" spans="1:9" ht="18.75" x14ac:dyDescent="0.2">
      <c r="A5" s="23"/>
      <c r="B5" s="23"/>
      <c r="C5" s="23"/>
      <c r="D5" s="23"/>
      <c r="E5" s="23"/>
      <c r="F5" s="23"/>
      <c r="G5" s="23"/>
      <c r="H5" s="23"/>
      <c r="I5" s="23"/>
    </row>
    <row r="6" spans="1:9" ht="18.75" customHeight="1" x14ac:dyDescent="0.2">
      <c r="A6" s="25" t="s">
        <v>258</v>
      </c>
      <c r="B6" s="25" t="s">
        <v>258</v>
      </c>
      <c r="C6" s="25" t="s">
        <v>258</v>
      </c>
      <c r="D6" s="26" t="s">
        <v>258</v>
      </c>
      <c r="E6" s="26" t="s">
        <v>258</v>
      </c>
      <c r="F6" s="26" t="s">
        <v>258</v>
      </c>
      <c r="G6" s="27" t="s">
        <v>258</v>
      </c>
      <c r="H6" s="27"/>
      <c r="I6" s="27"/>
    </row>
    <row r="7" spans="1:9" ht="24.75" customHeight="1" x14ac:dyDescent="0.2">
      <c r="A7" s="172" t="s">
        <v>596</v>
      </c>
      <c r="B7" s="172"/>
      <c r="C7" s="172"/>
      <c r="D7" s="172"/>
      <c r="E7" s="172"/>
      <c r="F7" s="172"/>
      <c r="G7" s="172"/>
      <c r="H7" s="172"/>
      <c r="I7" s="172"/>
    </row>
    <row r="8" spans="1:9" ht="19.5" customHeight="1" x14ac:dyDescent="0.2">
      <c r="A8" s="172" t="s">
        <v>1319</v>
      </c>
      <c r="B8" s="172"/>
      <c r="C8" s="172"/>
      <c r="D8" s="172"/>
      <c r="E8" s="172"/>
      <c r="F8" s="172"/>
      <c r="G8" s="172"/>
      <c r="H8" s="172"/>
      <c r="I8" s="172"/>
    </row>
    <row r="9" spans="1:9" ht="23.25" customHeight="1" x14ac:dyDescent="0.2">
      <c r="A9" s="181" t="s">
        <v>1081</v>
      </c>
      <c r="B9" s="181"/>
      <c r="C9" s="181"/>
      <c r="D9" s="181"/>
      <c r="E9" s="181"/>
      <c r="F9" s="181"/>
      <c r="G9" s="181"/>
      <c r="H9" s="181"/>
      <c r="I9" s="181"/>
    </row>
    <row r="10" spans="1:9" ht="51.75" customHeight="1" x14ac:dyDescent="0.2">
      <c r="A10" s="177" t="s">
        <v>640</v>
      </c>
      <c r="B10" s="179" t="s">
        <v>260</v>
      </c>
      <c r="C10" s="179" t="s">
        <v>641</v>
      </c>
      <c r="D10" s="179" t="s">
        <v>261</v>
      </c>
      <c r="E10" s="179" t="s">
        <v>262</v>
      </c>
      <c r="F10" s="180" t="s">
        <v>1083</v>
      </c>
      <c r="G10" s="175" t="s">
        <v>1084</v>
      </c>
      <c r="H10" s="173" t="s">
        <v>1320</v>
      </c>
      <c r="I10" s="173" t="s">
        <v>597</v>
      </c>
    </row>
    <row r="11" spans="1:9" ht="36.75" customHeight="1" x14ac:dyDescent="0.2">
      <c r="A11" s="178"/>
      <c r="B11" s="179"/>
      <c r="C11" s="179"/>
      <c r="D11" s="179"/>
      <c r="E11" s="179"/>
      <c r="F11" s="180"/>
      <c r="G11" s="176"/>
      <c r="H11" s="174"/>
      <c r="I11" s="174"/>
    </row>
    <row r="12" spans="1:9" ht="37.5" x14ac:dyDescent="0.2">
      <c r="A12" s="33" t="s">
        <v>599</v>
      </c>
      <c r="B12" s="34" t="s">
        <v>273</v>
      </c>
      <c r="C12" s="34" t="s">
        <v>600</v>
      </c>
      <c r="D12" s="34" t="s">
        <v>601</v>
      </c>
      <c r="E12" s="34" t="s">
        <v>602</v>
      </c>
      <c r="F12" s="35">
        <v>44381421.469999999</v>
      </c>
      <c r="G12" s="51">
        <v>43834030.109999999</v>
      </c>
      <c r="H12" s="51">
        <v>43676525.340000004</v>
      </c>
      <c r="I12" s="60">
        <f>H12/G12*100</f>
        <v>99.640679240296322</v>
      </c>
    </row>
    <row r="13" spans="1:9" ht="18.75" x14ac:dyDescent="0.2">
      <c r="A13" s="36" t="s">
        <v>603</v>
      </c>
      <c r="B13" s="37" t="s">
        <v>273</v>
      </c>
      <c r="C13" s="37" t="s">
        <v>604</v>
      </c>
      <c r="D13" s="37" t="s">
        <v>601</v>
      </c>
      <c r="E13" s="37" t="s">
        <v>602</v>
      </c>
      <c r="F13" s="38">
        <v>24653579</v>
      </c>
      <c r="G13" s="52">
        <v>27744818.109999999</v>
      </c>
      <c r="H13" s="52">
        <v>27587313.34</v>
      </c>
      <c r="I13" s="46">
        <f t="shared" ref="I13:I91" si="0">H13/G13*100</f>
        <v>99.432309235636211</v>
      </c>
    </row>
    <row r="14" spans="1:9" ht="56.25" x14ac:dyDescent="0.2">
      <c r="A14" s="36" t="s">
        <v>605</v>
      </c>
      <c r="B14" s="37" t="s">
        <v>273</v>
      </c>
      <c r="C14" s="37" t="s">
        <v>606</v>
      </c>
      <c r="D14" s="37" t="s">
        <v>601</v>
      </c>
      <c r="E14" s="37" t="s">
        <v>602</v>
      </c>
      <c r="F14" s="38">
        <v>24653579</v>
      </c>
      <c r="G14" s="52">
        <v>27744818.109999999</v>
      </c>
      <c r="H14" s="52">
        <v>27587313.34</v>
      </c>
      <c r="I14" s="46">
        <f t="shared" si="0"/>
        <v>99.432309235636211</v>
      </c>
    </row>
    <row r="15" spans="1:9" ht="37.5" x14ac:dyDescent="0.2">
      <c r="A15" s="36" t="s">
        <v>607</v>
      </c>
      <c r="B15" s="37" t="s">
        <v>273</v>
      </c>
      <c r="C15" s="37" t="s">
        <v>606</v>
      </c>
      <c r="D15" s="37" t="s">
        <v>608</v>
      </c>
      <c r="E15" s="37" t="s">
        <v>602</v>
      </c>
      <c r="F15" s="38">
        <v>23525687</v>
      </c>
      <c r="G15" s="52">
        <v>25420468</v>
      </c>
      <c r="H15" s="52">
        <v>25272518.18</v>
      </c>
      <c r="I15" s="46">
        <f t="shared" si="0"/>
        <v>99.417989393428954</v>
      </c>
    </row>
    <row r="16" spans="1:9" ht="93.75" x14ac:dyDescent="0.2">
      <c r="A16" s="36" t="s">
        <v>609</v>
      </c>
      <c r="B16" s="37" t="s">
        <v>273</v>
      </c>
      <c r="C16" s="37" t="s">
        <v>606</v>
      </c>
      <c r="D16" s="37" t="s">
        <v>608</v>
      </c>
      <c r="E16" s="37" t="s">
        <v>278</v>
      </c>
      <c r="F16" s="38">
        <v>23093904</v>
      </c>
      <c r="G16" s="52">
        <v>25082310</v>
      </c>
      <c r="H16" s="52">
        <v>25025257.98</v>
      </c>
      <c r="I16" s="46">
        <f t="shared" si="0"/>
        <v>99.772540806648195</v>
      </c>
    </row>
    <row r="17" spans="1:9" ht="37.5" x14ac:dyDescent="0.2">
      <c r="A17" s="36" t="s">
        <v>610</v>
      </c>
      <c r="B17" s="37" t="s">
        <v>273</v>
      </c>
      <c r="C17" s="37" t="s">
        <v>606</v>
      </c>
      <c r="D17" s="37" t="s">
        <v>608</v>
      </c>
      <c r="E17" s="37" t="s">
        <v>280</v>
      </c>
      <c r="F17" s="38">
        <v>23093904</v>
      </c>
      <c r="G17" s="52">
        <v>25082310</v>
      </c>
      <c r="H17" s="52">
        <v>25025257.98</v>
      </c>
      <c r="I17" s="46">
        <f t="shared" si="0"/>
        <v>99.772540806648195</v>
      </c>
    </row>
    <row r="18" spans="1:9" ht="37.5" x14ac:dyDescent="0.2">
      <c r="A18" s="36" t="s">
        <v>611</v>
      </c>
      <c r="B18" s="37" t="s">
        <v>273</v>
      </c>
      <c r="C18" s="37" t="s">
        <v>606</v>
      </c>
      <c r="D18" s="37" t="s">
        <v>608</v>
      </c>
      <c r="E18" s="37" t="s">
        <v>282</v>
      </c>
      <c r="F18" s="38">
        <v>396783</v>
      </c>
      <c r="G18" s="52">
        <v>303158</v>
      </c>
      <c r="H18" s="52">
        <v>212260.2</v>
      </c>
      <c r="I18" s="46">
        <f t="shared" si="0"/>
        <v>70.016361105430178</v>
      </c>
    </row>
    <row r="19" spans="1:9" ht="37.5" x14ac:dyDescent="0.2">
      <c r="A19" s="36" t="s">
        <v>612</v>
      </c>
      <c r="B19" s="37" t="s">
        <v>273</v>
      </c>
      <c r="C19" s="37" t="s">
        <v>606</v>
      </c>
      <c r="D19" s="37" t="s">
        <v>608</v>
      </c>
      <c r="E19" s="37" t="s">
        <v>284</v>
      </c>
      <c r="F19" s="38">
        <v>396783</v>
      </c>
      <c r="G19" s="52">
        <v>303158</v>
      </c>
      <c r="H19" s="52">
        <v>212260.2</v>
      </c>
      <c r="I19" s="46">
        <f t="shared" si="0"/>
        <v>70.016361105430178</v>
      </c>
    </row>
    <row r="20" spans="1:9" ht="18.75" x14ac:dyDescent="0.2">
      <c r="A20" s="36" t="s">
        <v>613</v>
      </c>
      <c r="B20" s="37" t="s">
        <v>273</v>
      </c>
      <c r="C20" s="37" t="s">
        <v>606</v>
      </c>
      <c r="D20" s="37" t="s">
        <v>608</v>
      </c>
      <c r="E20" s="37" t="s">
        <v>286</v>
      </c>
      <c r="F20" s="38">
        <v>35000</v>
      </c>
      <c r="G20" s="52">
        <v>35000</v>
      </c>
      <c r="H20" s="52">
        <v>35000</v>
      </c>
      <c r="I20" s="46">
        <f t="shared" si="0"/>
        <v>100</v>
      </c>
    </row>
    <row r="21" spans="1:9" ht="18.75" x14ac:dyDescent="0.2">
      <c r="A21" s="36" t="s">
        <v>614</v>
      </c>
      <c r="B21" s="37" t="s">
        <v>273</v>
      </c>
      <c r="C21" s="37" t="s">
        <v>606</v>
      </c>
      <c r="D21" s="37" t="s">
        <v>608</v>
      </c>
      <c r="E21" s="37" t="s">
        <v>288</v>
      </c>
      <c r="F21" s="38">
        <v>35000</v>
      </c>
      <c r="G21" s="52">
        <v>35000</v>
      </c>
      <c r="H21" s="52">
        <v>35000</v>
      </c>
      <c r="I21" s="46">
        <f t="shared" si="0"/>
        <v>100</v>
      </c>
    </row>
    <row r="22" spans="1:9" ht="37.5" x14ac:dyDescent="0.2">
      <c r="A22" s="36" t="s">
        <v>615</v>
      </c>
      <c r="B22" s="37" t="s">
        <v>273</v>
      </c>
      <c r="C22" s="37" t="s">
        <v>606</v>
      </c>
      <c r="D22" s="37" t="s">
        <v>616</v>
      </c>
      <c r="E22" s="37" t="s">
        <v>602</v>
      </c>
      <c r="F22" s="38">
        <v>1127892</v>
      </c>
      <c r="G22" s="52">
        <v>888155.67</v>
      </c>
      <c r="H22" s="52">
        <v>878600.72</v>
      </c>
      <c r="I22" s="46">
        <f t="shared" si="0"/>
        <v>98.924180712599622</v>
      </c>
    </row>
    <row r="23" spans="1:9" ht="37.5" x14ac:dyDescent="0.2">
      <c r="A23" s="36" t="s">
        <v>611</v>
      </c>
      <c r="B23" s="37" t="s">
        <v>273</v>
      </c>
      <c r="C23" s="37" t="s">
        <v>606</v>
      </c>
      <c r="D23" s="37" t="s">
        <v>616</v>
      </c>
      <c r="E23" s="37" t="s">
        <v>282</v>
      </c>
      <c r="F23" s="38">
        <v>1127892</v>
      </c>
      <c r="G23" s="52">
        <v>888155.67</v>
      </c>
      <c r="H23" s="52">
        <v>878600.72</v>
      </c>
      <c r="I23" s="46">
        <f t="shared" si="0"/>
        <v>98.924180712599622</v>
      </c>
    </row>
    <row r="24" spans="1:9" ht="37.5" x14ac:dyDescent="0.2">
      <c r="A24" s="36" t="s">
        <v>612</v>
      </c>
      <c r="B24" s="37" t="s">
        <v>273</v>
      </c>
      <c r="C24" s="37" t="s">
        <v>606</v>
      </c>
      <c r="D24" s="37" t="s">
        <v>616</v>
      </c>
      <c r="E24" s="37" t="s">
        <v>284</v>
      </c>
      <c r="F24" s="38">
        <v>1127892</v>
      </c>
      <c r="G24" s="52">
        <v>888155.67</v>
      </c>
      <c r="H24" s="52">
        <v>878600.72</v>
      </c>
      <c r="I24" s="46">
        <f t="shared" si="0"/>
        <v>98.924180712599622</v>
      </c>
    </row>
    <row r="25" spans="1:9" ht="112.5" x14ac:dyDescent="0.2">
      <c r="A25" s="36" t="s">
        <v>1321</v>
      </c>
      <c r="B25" s="37" t="s">
        <v>273</v>
      </c>
      <c r="C25" s="37" t="s">
        <v>606</v>
      </c>
      <c r="D25" s="37" t="s">
        <v>1307</v>
      </c>
      <c r="E25" s="37" t="s">
        <v>602</v>
      </c>
      <c r="F25" s="38">
        <v>0</v>
      </c>
      <c r="G25" s="52">
        <v>285795.96000000002</v>
      </c>
      <c r="H25" s="52">
        <v>285795.96000000002</v>
      </c>
      <c r="I25" s="46">
        <f t="shared" si="0"/>
        <v>100</v>
      </c>
    </row>
    <row r="26" spans="1:9" ht="93.75" x14ac:dyDescent="0.2">
      <c r="A26" s="36" t="s">
        <v>609</v>
      </c>
      <c r="B26" s="37" t="s">
        <v>273</v>
      </c>
      <c r="C26" s="37" t="s">
        <v>606</v>
      </c>
      <c r="D26" s="37" t="s">
        <v>1307</v>
      </c>
      <c r="E26" s="37" t="s">
        <v>278</v>
      </c>
      <c r="F26" s="38">
        <v>0</v>
      </c>
      <c r="G26" s="52">
        <v>285795.96000000002</v>
      </c>
      <c r="H26" s="52">
        <v>285795.96000000002</v>
      </c>
      <c r="I26" s="46">
        <f t="shared" si="0"/>
        <v>100</v>
      </c>
    </row>
    <row r="27" spans="1:9" ht="37.5" x14ac:dyDescent="0.2">
      <c r="A27" s="36" t="s">
        <v>610</v>
      </c>
      <c r="B27" s="37" t="s">
        <v>273</v>
      </c>
      <c r="C27" s="37" t="s">
        <v>606</v>
      </c>
      <c r="D27" s="37" t="s">
        <v>1307</v>
      </c>
      <c r="E27" s="37" t="s">
        <v>280</v>
      </c>
      <c r="F27" s="38">
        <v>0</v>
      </c>
      <c r="G27" s="52">
        <v>285795.96000000002</v>
      </c>
      <c r="H27" s="52">
        <v>285795.96000000002</v>
      </c>
      <c r="I27" s="46">
        <f t="shared" si="0"/>
        <v>100</v>
      </c>
    </row>
    <row r="28" spans="1:9" ht="75" x14ac:dyDescent="0.2">
      <c r="A28" s="36" t="s">
        <v>1322</v>
      </c>
      <c r="B28" s="37" t="s">
        <v>273</v>
      </c>
      <c r="C28" s="37" t="s">
        <v>606</v>
      </c>
      <c r="D28" s="37" t="s">
        <v>1309</v>
      </c>
      <c r="E28" s="37" t="s">
        <v>602</v>
      </c>
      <c r="F28" s="38">
        <v>0</v>
      </c>
      <c r="G28" s="52">
        <v>86639.74</v>
      </c>
      <c r="H28" s="52">
        <v>86639.74</v>
      </c>
      <c r="I28" s="46">
        <f t="shared" si="0"/>
        <v>100</v>
      </c>
    </row>
    <row r="29" spans="1:9" ht="93.75" x14ac:dyDescent="0.2">
      <c r="A29" s="36" t="s">
        <v>609</v>
      </c>
      <c r="B29" s="37" t="s">
        <v>273</v>
      </c>
      <c r="C29" s="37" t="s">
        <v>606</v>
      </c>
      <c r="D29" s="37" t="s">
        <v>1309</v>
      </c>
      <c r="E29" s="37" t="s">
        <v>278</v>
      </c>
      <c r="F29" s="38">
        <v>0</v>
      </c>
      <c r="G29" s="52">
        <v>86639.74</v>
      </c>
      <c r="H29" s="52">
        <v>86639.74</v>
      </c>
      <c r="I29" s="46">
        <f t="shared" si="0"/>
        <v>100</v>
      </c>
    </row>
    <row r="30" spans="1:9" ht="37.5" x14ac:dyDescent="0.2">
      <c r="A30" s="36" t="s">
        <v>610</v>
      </c>
      <c r="B30" s="37" t="s">
        <v>273</v>
      </c>
      <c r="C30" s="37" t="s">
        <v>606</v>
      </c>
      <c r="D30" s="37" t="s">
        <v>1309</v>
      </c>
      <c r="E30" s="37" t="s">
        <v>280</v>
      </c>
      <c r="F30" s="38">
        <v>0</v>
      </c>
      <c r="G30" s="52">
        <v>86639.74</v>
      </c>
      <c r="H30" s="52">
        <v>86639.74</v>
      </c>
      <c r="I30" s="46">
        <f t="shared" si="0"/>
        <v>100</v>
      </c>
    </row>
    <row r="31" spans="1:9" ht="75" x14ac:dyDescent="0.2">
      <c r="A31" s="36" t="s">
        <v>1323</v>
      </c>
      <c r="B31" s="37" t="s">
        <v>273</v>
      </c>
      <c r="C31" s="37" t="s">
        <v>606</v>
      </c>
      <c r="D31" s="37" t="s">
        <v>1311</v>
      </c>
      <c r="E31" s="37" t="s">
        <v>602</v>
      </c>
      <c r="F31" s="38">
        <v>0</v>
      </c>
      <c r="G31" s="52">
        <v>223804.23</v>
      </c>
      <c r="H31" s="52">
        <v>223804.23</v>
      </c>
      <c r="I31" s="46">
        <f t="shared" si="0"/>
        <v>100</v>
      </c>
    </row>
    <row r="32" spans="1:9" ht="93.75" x14ac:dyDescent="0.2">
      <c r="A32" s="36" t="s">
        <v>609</v>
      </c>
      <c r="B32" s="37" t="s">
        <v>273</v>
      </c>
      <c r="C32" s="37" t="s">
        <v>606</v>
      </c>
      <c r="D32" s="37" t="s">
        <v>1311</v>
      </c>
      <c r="E32" s="37" t="s">
        <v>278</v>
      </c>
      <c r="F32" s="38">
        <v>0</v>
      </c>
      <c r="G32" s="52">
        <v>223804.23</v>
      </c>
      <c r="H32" s="52">
        <v>223804.23</v>
      </c>
      <c r="I32" s="46">
        <f t="shared" si="0"/>
        <v>100</v>
      </c>
    </row>
    <row r="33" spans="1:9" ht="37.5" x14ac:dyDescent="0.2">
      <c r="A33" s="36" t="s">
        <v>610</v>
      </c>
      <c r="B33" s="37" t="s">
        <v>273</v>
      </c>
      <c r="C33" s="37" t="s">
        <v>606</v>
      </c>
      <c r="D33" s="37" t="s">
        <v>1311</v>
      </c>
      <c r="E33" s="37" t="s">
        <v>280</v>
      </c>
      <c r="F33" s="38">
        <v>0</v>
      </c>
      <c r="G33" s="52">
        <v>223804.23</v>
      </c>
      <c r="H33" s="52">
        <v>223804.23</v>
      </c>
      <c r="I33" s="46">
        <f t="shared" si="0"/>
        <v>100</v>
      </c>
    </row>
    <row r="34" spans="1:9" ht="37.5" x14ac:dyDescent="0.2">
      <c r="A34" s="36" t="s">
        <v>1324</v>
      </c>
      <c r="B34" s="37" t="s">
        <v>273</v>
      </c>
      <c r="C34" s="37" t="s">
        <v>606</v>
      </c>
      <c r="D34" s="37" t="s">
        <v>1313</v>
      </c>
      <c r="E34" s="37" t="s">
        <v>602</v>
      </c>
      <c r="F34" s="38">
        <v>0</v>
      </c>
      <c r="G34" s="52">
        <v>181844.58</v>
      </c>
      <c r="H34" s="52">
        <v>181844.58</v>
      </c>
      <c r="I34" s="46">
        <f t="shared" si="0"/>
        <v>100</v>
      </c>
    </row>
    <row r="35" spans="1:9" ht="93.75" x14ac:dyDescent="0.2">
      <c r="A35" s="36" t="s">
        <v>609</v>
      </c>
      <c r="B35" s="37" t="s">
        <v>273</v>
      </c>
      <c r="C35" s="37" t="s">
        <v>606</v>
      </c>
      <c r="D35" s="37" t="s">
        <v>1313</v>
      </c>
      <c r="E35" s="37" t="s">
        <v>278</v>
      </c>
      <c r="F35" s="38">
        <v>0</v>
      </c>
      <c r="G35" s="52">
        <v>181844.58</v>
      </c>
      <c r="H35" s="52">
        <v>181844.58</v>
      </c>
      <c r="I35" s="46">
        <f t="shared" si="0"/>
        <v>100</v>
      </c>
    </row>
    <row r="36" spans="1:9" ht="37.5" x14ac:dyDescent="0.2">
      <c r="A36" s="36" t="s">
        <v>610</v>
      </c>
      <c r="B36" s="37" t="s">
        <v>273</v>
      </c>
      <c r="C36" s="37" t="s">
        <v>606</v>
      </c>
      <c r="D36" s="37" t="s">
        <v>1313</v>
      </c>
      <c r="E36" s="37" t="s">
        <v>280</v>
      </c>
      <c r="F36" s="38">
        <v>0</v>
      </c>
      <c r="G36" s="52">
        <v>181844.58</v>
      </c>
      <c r="H36" s="52">
        <v>181844.58</v>
      </c>
      <c r="I36" s="46">
        <f t="shared" si="0"/>
        <v>100</v>
      </c>
    </row>
    <row r="37" spans="1:9" ht="37.5" x14ac:dyDescent="0.2">
      <c r="A37" s="36" t="s">
        <v>1289</v>
      </c>
      <c r="B37" s="37" t="s">
        <v>273</v>
      </c>
      <c r="C37" s="37" t="s">
        <v>606</v>
      </c>
      <c r="D37" s="37" t="s">
        <v>1288</v>
      </c>
      <c r="E37" s="37" t="s">
        <v>602</v>
      </c>
      <c r="F37" s="38">
        <v>0</v>
      </c>
      <c r="G37" s="52">
        <v>658109.93000000005</v>
      </c>
      <c r="H37" s="52">
        <v>658109.93000000005</v>
      </c>
      <c r="I37" s="46">
        <f t="shared" si="0"/>
        <v>100</v>
      </c>
    </row>
    <row r="38" spans="1:9" ht="93.75" x14ac:dyDescent="0.2">
      <c r="A38" s="36" t="s">
        <v>609</v>
      </c>
      <c r="B38" s="37" t="s">
        <v>273</v>
      </c>
      <c r="C38" s="37" t="s">
        <v>606</v>
      </c>
      <c r="D38" s="37" t="s">
        <v>1288</v>
      </c>
      <c r="E38" s="37" t="s">
        <v>278</v>
      </c>
      <c r="F38" s="38">
        <v>0</v>
      </c>
      <c r="G38" s="52">
        <v>658109.93000000005</v>
      </c>
      <c r="H38" s="52">
        <v>658109.93000000005</v>
      </c>
      <c r="I38" s="46">
        <f t="shared" si="0"/>
        <v>100</v>
      </c>
    </row>
    <row r="39" spans="1:9" ht="37.5" x14ac:dyDescent="0.2">
      <c r="A39" s="36" t="s">
        <v>610</v>
      </c>
      <c r="B39" s="37" t="s">
        <v>273</v>
      </c>
      <c r="C39" s="37" t="s">
        <v>606</v>
      </c>
      <c r="D39" s="37" t="s">
        <v>1288</v>
      </c>
      <c r="E39" s="37" t="s">
        <v>280</v>
      </c>
      <c r="F39" s="38">
        <v>0</v>
      </c>
      <c r="G39" s="52">
        <v>658109.93000000005</v>
      </c>
      <c r="H39" s="52">
        <v>658109.93000000005</v>
      </c>
      <c r="I39" s="46">
        <f t="shared" si="0"/>
        <v>100</v>
      </c>
    </row>
    <row r="40" spans="1:9" ht="37.5" x14ac:dyDescent="0.2">
      <c r="A40" s="36" t="s">
        <v>617</v>
      </c>
      <c r="B40" s="37" t="s">
        <v>273</v>
      </c>
      <c r="C40" s="37" t="s">
        <v>618</v>
      </c>
      <c r="D40" s="37" t="s">
        <v>601</v>
      </c>
      <c r="E40" s="37" t="s">
        <v>602</v>
      </c>
      <c r="F40" s="38">
        <v>53342.47</v>
      </c>
      <c r="G40" s="52">
        <v>39780.83</v>
      </c>
      <c r="H40" s="52">
        <v>39780.83</v>
      </c>
      <c r="I40" s="46">
        <f t="shared" si="0"/>
        <v>100</v>
      </c>
    </row>
    <row r="41" spans="1:9" ht="37.5" x14ac:dyDescent="0.2">
      <c r="A41" s="36" t="s">
        <v>619</v>
      </c>
      <c r="B41" s="37" t="s">
        <v>273</v>
      </c>
      <c r="C41" s="37" t="s">
        <v>620</v>
      </c>
      <c r="D41" s="37" t="s">
        <v>601</v>
      </c>
      <c r="E41" s="37" t="s">
        <v>602</v>
      </c>
      <c r="F41" s="38">
        <v>53342.47</v>
      </c>
      <c r="G41" s="52">
        <v>39780.83</v>
      </c>
      <c r="H41" s="52">
        <v>39780.83</v>
      </c>
      <c r="I41" s="46">
        <f t="shared" si="0"/>
        <v>100</v>
      </c>
    </row>
    <row r="42" spans="1:9" ht="18.75" x14ac:dyDescent="0.2">
      <c r="A42" s="36" t="s">
        <v>621</v>
      </c>
      <c r="B42" s="37" t="s">
        <v>273</v>
      </c>
      <c r="C42" s="37" t="s">
        <v>620</v>
      </c>
      <c r="D42" s="37" t="s">
        <v>622</v>
      </c>
      <c r="E42" s="37" t="s">
        <v>602</v>
      </c>
      <c r="F42" s="38">
        <v>53342.47</v>
      </c>
      <c r="G42" s="52">
        <v>39780.83</v>
      </c>
      <c r="H42" s="52">
        <v>39780.83</v>
      </c>
      <c r="I42" s="46">
        <f t="shared" si="0"/>
        <v>100</v>
      </c>
    </row>
    <row r="43" spans="1:9" ht="37.5" x14ac:dyDescent="0.2">
      <c r="A43" s="36" t="s">
        <v>623</v>
      </c>
      <c r="B43" s="37" t="s">
        <v>273</v>
      </c>
      <c r="C43" s="37" t="s">
        <v>620</v>
      </c>
      <c r="D43" s="37" t="s">
        <v>622</v>
      </c>
      <c r="E43" s="37" t="s">
        <v>295</v>
      </c>
      <c r="F43" s="38">
        <v>53342.47</v>
      </c>
      <c r="G43" s="52">
        <v>39780.83</v>
      </c>
      <c r="H43" s="52">
        <v>39780.83</v>
      </c>
      <c r="I43" s="46">
        <f t="shared" si="0"/>
        <v>100</v>
      </c>
    </row>
    <row r="44" spans="1:9" ht="18.75" x14ac:dyDescent="0.2">
      <c r="A44" s="36" t="s">
        <v>624</v>
      </c>
      <c r="B44" s="37" t="s">
        <v>273</v>
      </c>
      <c r="C44" s="37" t="s">
        <v>620</v>
      </c>
      <c r="D44" s="37" t="s">
        <v>622</v>
      </c>
      <c r="E44" s="37" t="s">
        <v>296</v>
      </c>
      <c r="F44" s="38">
        <v>53342.47</v>
      </c>
      <c r="G44" s="52">
        <v>39780.83</v>
      </c>
      <c r="H44" s="52">
        <v>39780.83</v>
      </c>
      <c r="I44" s="46">
        <f t="shared" si="0"/>
        <v>100</v>
      </c>
    </row>
    <row r="45" spans="1:9" ht="24" customHeight="1" x14ac:dyDescent="0.2">
      <c r="A45" s="36" t="s">
        <v>625</v>
      </c>
      <c r="B45" s="37" t="s">
        <v>273</v>
      </c>
      <c r="C45" s="37" t="s">
        <v>626</v>
      </c>
      <c r="D45" s="37" t="s">
        <v>601</v>
      </c>
      <c r="E45" s="37" t="s">
        <v>602</v>
      </c>
      <c r="F45" s="38">
        <v>19674500</v>
      </c>
      <c r="G45" s="52">
        <v>16049431.17</v>
      </c>
      <c r="H45" s="52">
        <v>16049431.17</v>
      </c>
      <c r="I45" s="46">
        <f t="shared" si="0"/>
        <v>100</v>
      </c>
    </row>
    <row r="46" spans="1:9" ht="56.25" x14ac:dyDescent="0.2">
      <c r="A46" s="36" t="s">
        <v>627</v>
      </c>
      <c r="B46" s="37" t="s">
        <v>273</v>
      </c>
      <c r="C46" s="37" t="s">
        <v>628</v>
      </c>
      <c r="D46" s="37" t="s">
        <v>601</v>
      </c>
      <c r="E46" s="37" t="s">
        <v>602</v>
      </c>
      <c r="F46" s="38">
        <v>9674500</v>
      </c>
      <c r="G46" s="52">
        <v>9674500</v>
      </c>
      <c r="H46" s="52">
        <v>9674500</v>
      </c>
      <c r="I46" s="46">
        <f t="shared" si="0"/>
        <v>100</v>
      </c>
    </row>
    <row r="47" spans="1:9" ht="56.25" x14ac:dyDescent="0.2">
      <c r="A47" s="36" t="s">
        <v>629</v>
      </c>
      <c r="B47" s="37" t="s">
        <v>273</v>
      </c>
      <c r="C47" s="37" t="s">
        <v>628</v>
      </c>
      <c r="D47" s="37" t="s">
        <v>630</v>
      </c>
      <c r="E47" s="37" t="s">
        <v>602</v>
      </c>
      <c r="F47" s="38">
        <v>4174500</v>
      </c>
      <c r="G47" s="52">
        <v>4174500</v>
      </c>
      <c r="H47" s="52">
        <v>4174500</v>
      </c>
      <c r="I47" s="46">
        <f t="shared" si="0"/>
        <v>100</v>
      </c>
    </row>
    <row r="48" spans="1:9" ht="18.75" x14ac:dyDescent="0.2">
      <c r="A48" s="36" t="s">
        <v>631</v>
      </c>
      <c r="B48" s="37" t="s">
        <v>273</v>
      </c>
      <c r="C48" s="37" t="s">
        <v>628</v>
      </c>
      <c r="D48" s="37" t="s">
        <v>630</v>
      </c>
      <c r="E48" s="37" t="s">
        <v>300</v>
      </c>
      <c r="F48" s="38">
        <v>4174500</v>
      </c>
      <c r="G48" s="52">
        <v>4174500</v>
      </c>
      <c r="H48" s="52">
        <v>4174500</v>
      </c>
      <c r="I48" s="46">
        <f t="shared" si="0"/>
        <v>100</v>
      </c>
    </row>
    <row r="49" spans="1:9" ht="18.75" x14ac:dyDescent="0.2">
      <c r="A49" s="36" t="s">
        <v>632</v>
      </c>
      <c r="B49" s="37" t="s">
        <v>273</v>
      </c>
      <c r="C49" s="37" t="s">
        <v>628</v>
      </c>
      <c r="D49" s="37" t="s">
        <v>630</v>
      </c>
      <c r="E49" s="37" t="s">
        <v>302</v>
      </c>
      <c r="F49" s="38">
        <v>4174500</v>
      </c>
      <c r="G49" s="52">
        <v>4174500</v>
      </c>
      <c r="H49" s="52">
        <v>4174500</v>
      </c>
      <c r="I49" s="46">
        <f t="shared" si="0"/>
        <v>100</v>
      </c>
    </row>
    <row r="50" spans="1:9" ht="37.5" x14ac:dyDescent="0.2">
      <c r="A50" s="36" t="s">
        <v>633</v>
      </c>
      <c r="B50" s="37" t="s">
        <v>273</v>
      </c>
      <c r="C50" s="37" t="s">
        <v>628</v>
      </c>
      <c r="D50" s="37" t="s">
        <v>634</v>
      </c>
      <c r="E50" s="37" t="s">
        <v>602</v>
      </c>
      <c r="F50" s="38">
        <v>5500000</v>
      </c>
      <c r="G50" s="52">
        <v>5500000</v>
      </c>
      <c r="H50" s="52">
        <v>5500000</v>
      </c>
      <c r="I50" s="46">
        <f t="shared" si="0"/>
        <v>100</v>
      </c>
    </row>
    <row r="51" spans="1:9" ht="18.75" x14ac:dyDescent="0.2">
      <c r="A51" s="36" t="s">
        <v>631</v>
      </c>
      <c r="B51" s="37" t="s">
        <v>273</v>
      </c>
      <c r="C51" s="37" t="s">
        <v>628</v>
      </c>
      <c r="D51" s="37" t="s">
        <v>634</v>
      </c>
      <c r="E51" s="37" t="s">
        <v>300</v>
      </c>
      <c r="F51" s="38">
        <v>5500000</v>
      </c>
      <c r="G51" s="52">
        <v>5500000</v>
      </c>
      <c r="H51" s="52">
        <v>5500000</v>
      </c>
      <c r="I51" s="46">
        <f t="shared" si="0"/>
        <v>100</v>
      </c>
    </row>
    <row r="52" spans="1:9" ht="18.75" x14ac:dyDescent="0.2">
      <c r="A52" s="36" t="s">
        <v>632</v>
      </c>
      <c r="B52" s="37" t="s">
        <v>273</v>
      </c>
      <c r="C52" s="37" t="s">
        <v>628</v>
      </c>
      <c r="D52" s="37" t="s">
        <v>634</v>
      </c>
      <c r="E52" s="37" t="s">
        <v>302</v>
      </c>
      <c r="F52" s="38">
        <v>5500000</v>
      </c>
      <c r="G52" s="52">
        <v>5500000</v>
      </c>
      <c r="H52" s="52">
        <v>5500000</v>
      </c>
      <c r="I52" s="46">
        <f t="shared" si="0"/>
        <v>100</v>
      </c>
    </row>
    <row r="53" spans="1:9" ht="37.5" x14ac:dyDescent="0.2">
      <c r="A53" s="36" t="s">
        <v>635</v>
      </c>
      <c r="B53" s="37" t="s">
        <v>273</v>
      </c>
      <c r="C53" s="37" t="s">
        <v>636</v>
      </c>
      <c r="D53" s="37" t="s">
        <v>601</v>
      </c>
      <c r="E53" s="37" t="s">
        <v>602</v>
      </c>
      <c r="F53" s="38">
        <v>10000000</v>
      </c>
      <c r="G53" s="52">
        <v>6374931.1699999999</v>
      </c>
      <c r="H53" s="52">
        <v>6374931.1699999999</v>
      </c>
      <c r="I53" s="46">
        <f t="shared" si="0"/>
        <v>100</v>
      </c>
    </row>
    <row r="54" spans="1:9" ht="18.75" x14ac:dyDescent="0.2">
      <c r="A54" s="36" t="s">
        <v>637</v>
      </c>
      <c r="B54" s="37" t="s">
        <v>273</v>
      </c>
      <c r="C54" s="37" t="s">
        <v>636</v>
      </c>
      <c r="D54" s="37" t="s">
        <v>638</v>
      </c>
      <c r="E54" s="37" t="s">
        <v>602</v>
      </c>
      <c r="F54" s="38">
        <v>10000000</v>
      </c>
      <c r="G54" s="52">
        <v>6374931.1699999999</v>
      </c>
      <c r="H54" s="52">
        <v>6374931.1699999999</v>
      </c>
      <c r="I54" s="46">
        <f t="shared" si="0"/>
        <v>100</v>
      </c>
    </row>
    <row r="55" spans="1:9" ht="18.75" x14ac:dyDescent="0.2">
      <c r="A55" s="36" t="s">
        <v>631</v>
      </c>
      <c r="B55" s="37" t="s">
        <v>273</v>
      </c>
      <c r="C55" s="37" t="s">
        <v>636</v>
      </c>
      <c r="D55" s="37" t="s">
        <v>638</v>
      </c>
      <c r="E55" s="37" t="s">
        <v>300</v>
      </c>
      <c r="F55" s="38">
        <v>10000000</v>
      </c>
      <c r="G55" s="52">
        <v>6374931.1699999999</v>
      </c>
      <c r="H55" s="52">
        <v>6374931.1699999999</v>
      </c>
      <c r="I55" s="46">
        <f t="shared" si="0"/>
        <v>100</v>
      </c>
    </row>
    <row r="56" spans="1:9" ht="18.75" x14ac:dyDescent="0.2">
      <c r="A56" s="36" t="s">
        <v>639</v>
      </c>
      <c r="B56" s="37" t="s">
        <v>273</v>
      </c>
      <c r="C56" s="37" t="s">
        <v>636</v>
      </c>
      <c r="D56" s="37" t="s">
        <v>638</v>
      </c>
      <c r="E56" s="37" t="s">
        <v>306</v>
      </c>
      <c r="F56" s="38">
        <v>10000000</v>
      </c>
      <c r="G56" s="52">
        <v>6374931.1699999999</v>
      </c>
      <c r="H56" s="52">
        <v>6374931.1699999999</v>
      </c>
      <c r="I56" s="46">
        <f t="shared" si="0"/>
        <v>100</v>
      </c>
    </row>
    <row r="57" spans="1:9" ht="37.5" x14ac:dyDescent="0.2">
      <c r="A57" s="39" t="s">
        <v>648</v>
      </c>
      <c r="B57" s="40" t="s">
        <v>308</v>
      </c>
      <c r="C57" s="40" t="s">
        <v>600</v>
      </c>
      <c r="D57" s="40" t="s">
        <v>601</v>
      </c>
      <c r="E57" s="40" t="s">
        <v>602</v>
      </c>
      <c r="F57" s="41">
        <v>236575933.97</v>
      </c>
      <c r="G57" s="51">
        <v>263505503.56999999</v>
      </c>
      <c r="H57" s="51">
        <v>254967989.56999999</v>
      </c>
      <c r="I57" s="60">
        <f t="shared" si="0"/>
        <v>96.76002440771336</v>
      </c>
    </row>
    <row r="58" spans="1:9" ht="18.75" x14ac:dyDescent="0.2">
      <c r="A58" s="36" t="s">
        <v>649</v>
      </c>
      <c r="B58" s="37" t="s">
        <v>308</v>
      </c>
      <c r="C58" s="37" t="s">
        <v>650</v>
      </c>
      <c r="D58" s="37" t="s">
        <v>601</v>
      </c>
      <c r="E58" s="37" t="s">
        <v>602</v>
      </c>
      <c r="F58" s="38">
        <v>20000</v>
      </c>
      <c r="G58" s="52">
        <v>20000</v>
      </c>
      <c r="H58" s="52">
        <v>20000</v>
      </c>
      <c r="I58" s="46">
        <f t="shared" si="0"/>
        <v>100</v>
      </c>
    </row>
    <row r="59" spans="1:9" ht="18.75" x14ac:dyDescent="0.2">
      <c r="A59" s="36" t="s">
        <v>651</v>
      </c>
      <c r="B59" s="37" t="s">
        <v>308</v>
      </c>
      <c r="C59" s="37" t="s">
        <v>652</v>
      </c>
      <c r="D59" s="37" t="s">
        <v>601</v>
      </c>
      <c r="E59" s="37" t="s">
        <v>602</v>
      </c>
      <c r="F59" s="38">
        <v>20000</v>
      </c>
      <c r="G59" s="52">
        <v>20000</v>
      </c>
      <c r="H59" s="52">
        <v>20000</v>
      </c>
      <c r="I59" s="46">
        <f t="shared" si="0"/>
        <v>100</v>
      </c>
    </row>
    <row r="60" spans="1:9" ht="18.75" x14ac:dyDescent="0.2">
      <c r="A60" s="36" t="s">
        <v>835</v>
      </c>
      <c r="B60" s="37" t="s">
        <v>308</v>
      </c>
      <c r="C60" s="37" t="s">
        <v>652</v>
      </c>
      <c r="D60" s="37" t="s">
        <v>653</v>
      </c>
      <c r="E60" s="37" t="s">
        <v>602</v>
      </c>
      <c r="F60" s="38">
        <v>20000</v>
      </c>
      <c r="G60" s="52">
        <v>20000</v>
      </c>
      <c r="H60" s="52">
        <v>20000</v>
      </c>
      <c r="I60" s="46">
        <f t="shared" si="0"/>
        <v>100</v>
      </c>
    </row>
    <row r="61" spans="1:9" ht="37.5" x14ac:dyDescent="0.2">
      <c r="A61" s="36" t="s">
        <v>611</v>
      </c>
      <c r="B61" s="37" t="s">
        <v>308</v>
      </c>
      <c r="C61" s="37" t="s">
        <v>652</v>
      </c>
      <c r="D61" s="37" t="s">
        <v>653</v>
      </c>
      <c r="E61" s="37" t="s">
        <v>282</v>
      </c>
      <c r="F61" s="38">
        <v>20000</v>
      </c>
      <c r="G61" s="52">
        <v>20000</v>
      </c>
      <c r="H61" s="52">
        <v>20000</v>
      </c>
      <c r="I61" s="46">
        <f t="shared" si="0"/>
        <v>100</v>
      </c>
    </row>
    <row r="62" spans="1:9" ht="37.5" x14ac:dyDescent="0.2">
      <c r="A62" s="36" t="s">
        <v>612</v>
      </c>
      <c r="B62" s="37" t="s">
        <v>308</v>
      </c>
      <c r="C62" s="37" t="s">
        <v>652</v>
      </c>
      <c r="D62" s="37" t="s">
        <v>653</v>
      </c>
      <c r="E62" s="37" t="s">
        <v>284</v>
      </c>
      <c r="F62" s="38">
        <v>20000</v>
      </c>
      <c r="G62" s="52">
        <v>20000</v>
      </c>
      <c r="H62" s="52">
        <v>20000</v>
      </c>
      <c r="I62" s="46">
        <f t="shared" si="0"/>
        <v>100</v>
      </c>
    </row>
    <row r="63" spans="1:9" ht="18.75" x14ac:dyDescent="0.2">
      <c r="A63" s="36" t="s">
        <v>654</v>
      </c>
      <c r="B63" s="37" t="s">
        <v>308</v>
      </c>
      <c r="C63" s="37" t="s">
        <v>655</v>
      </c>
      <c r="D63" s="37" t="s">
        <v>601</v>
      </c>
      <c r="E63" s="37" t="s">
        <v>602</v>
      </c>
      <c r="F63" s="38">
        <v>58262651.890000001</v>
      </c>
      <c r="G63" s="52">
        <v>60365380.890000001</v>
      </c>
      <c r="H63" s="52">
        <v>59587268.270000003</v>
      </c>
      <c r="I63" s="46">
        <f t="shared" si="0"/>
        <v>98.710995261641926</v>
      </c>
    </row>
    <row r="64" spans="1:9" ht="18.75" x14ac:dyDescent="0.2">
      <c r="A64" s="36" t="s">
        <v>656</v>
      </c>
      <c r="B64" s="37" t="s">
        <v>308</v>
      </c>
      <c r="C64" s="37" t="s">
        <v>657</v>
      </c>
      <c r="D64" s="37" t="s">
        <v>601</v>
      </c>
      <c r="E64" s="37" t="s">
        <v>602</v>
      </c>
      <c r="F64" s="38">
        <v>57754201.890000001</v>
      </c>
      <c r="G64" s="52">
        <v>60245730.890000001</v>
      </c>
      <c r="H64" s="52">
        <v>59497618.289999999</v>
      </c>
      <c r="I64" s="46">
        <f t="shared" si="0"/>
        <v>98.758231348598045</v>
      </c>
    </row>
    <row r="65" spans="1:9" ht="93.75" x14ac:dyDescent="0.2">
      <c r="A65" s="36" t="s">
        <v>1176</v>
      </c>
      <c r="B65" s="37" t="s">
        <v>308</v>
      </c>
      <c r="C65" s="37" t="s">
        <v>657</v>
      </c>
      <c r="D65" s="37" t="s">
        <v>1168</v>
      </c>
      <c r="E65" s="37" t="s">
        <v>602</v>
      </c>
      <c r="F65" s="38">
        <v>0</v>
      </c>
      <c r="G65" s="52">
        <v>2888888.89</v>
      </c>
      <c r="H65" s="52">
        <v>2888888.89</v>
      </c>
      <c r="I65" s="46">
        <f t="shared" si="0"/>
        <v>100</v>
      </c>
    </row>
    <row r="66" spans="1:9" ht="56.25" x14ac:dyDescent="0.2">
      <c r="A66" s="36" t="s">
        <v>837</v>
      </c>
      <c r="B66" s="37" t="s">
        <v>308</v>
      </c>
      <c r="C66" s="37" t="s">
        <v>657</v>
      </c>
      <c r="D66" s="37" t="s">
        <v>1168</v>
      </c>
      <c r="E66" s="37" t="s">
        <v>315</v>
      </c>
      <c r="F66" s="38">
        <v>0</v>
      </c>
      <c r="G66" s="52">
        <v>2888888.89</v>
      </c>
      <c r="H66" s="52">
        <v>2888888.89</v>
      </c>
      <c r="I66" s="46">
        <f t="shared" si="0"/>
        <v>100</v>
      </c>
    </row>
    <row r="67" spans="1:9" ht="18.75" x14ac:dyDescent="0.2">
      <c r="A67" s="36" t="s">
        <v>660</v>
      </c>
      <c r="B67" s="37" t="s">
        <v>308</v>
      </c>
      <c r="C67" s="37" t="s">
        <v>657</v>
      </c>
      <c r="D67" s="37" t="s">
        <v>1168</v>
      </c>
      <c r="E67" s="37" t="s">
        <v>317</v>
      </c>
      <c r="F67" s="38">
        <v>0</v>
      </c>
      <c r="G67" s="52">
        <v>2888888.89</v>
      </c>
      <c r="H67" s="52">
        <v>2888888.89</v>
      </c>
      <c r="I67" s="46">
        <f t="shared" si="0"/>
        <v>100</v>
      </c>
    </row>
    <row r="68" spans="1:9" ht="93.75" x14ac:dyDescent="0.2">
      <c r="A68" s="36" t="s">
        <v>1176</v>
      </c>
      <c r="B68" s="37" t="s">
        <v>308</v>
      </c>
      <c r="C68" s="37" t="s">
        <v>657</v>
      </c>
      <c r="D68" s="37" t="s">
        <v>1169</v>
      </c>
      <c r="E68" s="37" t="s">
        <v>602</v>
      </c>
      <c r="F68" s="38">
        <v>2888888.89</v>
      </c>
      <c r="G68" s="52">
        <v>0</v>
      </c>
      <c r="H68" s="52">
        <v>0</v>
      </c>
      <c r="I68" s="46" t="e">
        <f t="shared" si="0"/>
        <v>#DIV/0!</v>
      </c>
    </row>
    <row r="69" spans="1:9" ht="56.25" x14ac:dyDescent="0.2">
      <c r="A69" s="36" t="s">
        <v>837</v>
      </c>
      <c r="B69" s="37" t="s">
        <v>308</v>
      </c>
      <c r="C69" s="37" t="s">
        <v>657</v>
      </c>
      <c r="D69" s="37" t="s">
        <v>1169</v>
      </c>
      <c r="E69" s="37" t="s">
        <v>315</v>
      </c>
      <c r="F69" s="38">
        <v>2888888.89</v>
      </c>
      <c r="G69" s="52">
        <v>0</v>
      </c>
      <c r="H69" s="52">
        <v>0</v>
      </c>
      <c r="I69" s="46" t="e">
        <f t="shared" si="0"/>
        <v>#DIV/0!</v>
      </c>
    </row>
    <row r="70" spans="1:9" ht="18.75" x14ac:dyDescent="0.2">
      <c r="A70" s="36" t="s">
        <v>660</v>
      </c>
      <c r="B70" s="37" t="s">
        <v>308</v>
      </c>
      <c r="C70" s="37" t="s">
        <v>657</v>
      </c>
      <c r="D70" s="37" t="s">
        <v>1169</v>
      </c>
      <c r="E70" s="37" t="s">
        <v>317</v>
      </c>
      <c r="F70" s="38">
        <v>2888888.89</v>
      </c>
      <c r="G70" s="52">
        <v>0</v>
      </c>
      <c r="H70" s="52">
        <v>0</v>
      </c>
      <c r="I70" s="46" t="e">
        <f t="shared" si="0"/>
        <v>#DIV/0!</v>
      </c>
    </row>
    <row r="71" spans="1:9" ht="18.75" x14ac:dyDescent="0.2">
      <c r="A71" s="36" t="s">
        <v>836</v>
      </c>
      <c r="B71" s="37" t="s">
        <v>308</v>
      </c>
      <c r="C71" s="37" t="s">
        <v>657</v>
      </c>
      <c r="D71" s="37" t="s">
        <v>659</v>
      </c>
      <c r="E71" s="37" t="s">
        <v>602</v>
      </c>
      <c r="F71" s="38">
        <v>54865313</v>
      </c>
      <c r="G71" s="52">
        <v>57048842</v>
      </c>
      <c r="H71" s="52">
        <v>56300729.399999999</v>
      </c>
      <c r="I71" s="46">
        <f t="shared" si="0"/>
        <v>98.68864542421386</v>
      </c>
    </row>
    <row r="72" spans="1:9" ht="56.25" x14ac:dyDescent="0.2">
      <c r="A72" s="36" t="s">
        <v>837</v>
      </c>
      <c r="B72" s="37" t="s">
        <v>308</v>
      </c>
      <c r="C72" s="37" t="s">
        <v>657</v>
      </c>
      <c r="D72" s="37" t="s">
        <v>659</v>
      </c>
      <c r="E72" s="37" t="s">
        <v>315</v>
      </c>
      <c r="F72" s="38">
        <v>54865313</v>
      </c>
      <c r="G72" s="52">
        <v>57048842</v>
      </c>
      <c r="H72" s="52">
        <v>56300729.399999999</v>
      </c>
      <c r="I72" s="46">
        <f t="shared" si="0"/>
        <v>98.68864542421386</v>
      </c>
    </row>
    <row r="73" spans="1:9" ht="18.75" x14ac:dyDescent="0.2">
      <c r="A73" s="36" t="s">
        <v>660</v>
      </c>
      <c r="B73" s="37" t="s">
        <v>308</v>
      </c>
      <c r="C73" s="37" t="s">
        <v>657</v>
      </c>
      <c r="D73" s="37" t="s">
        <v>659</v>
      </c>
      <c r="E73" s="37" t="s">
        <v>317</v>
      </c>
      <c r="F73" s="38">
        <v>54865313</v>
      </c>
      <c r="G73" s="52">
        <v>57048842</v>
      </c>
      <c r="H73" s="52">
        <v>56300729.399999999</v>
      </c>
      <c r="I73" s="46">
        <f t="shared" si="0"/>
        <v>98.68864542421386</v>
      </c>
    </row>
    <row r="74" spans="1:9" ht="131.25" x14ac:dyDescent="0.2">
      <c r="A74" s="36" t="s">
        <v>839</v>
      </c>
      <c r="B74" s="37" t="s">
        <v>308</v>
      </c>
      <c r="C74" s="37" t="s">
        <v>657</v>
      </c>
      <c r="D74" s="37" t="s">
        <v>669</v>
      </c>
      <c r="E74" s="37" t="s">
        <v>602</v>
      </c>
      <c r="F74" s="38">
        <v>0</v>
      </c>
      <c r="G74" s="52">
        <v>308000</v>
      </c>
      <c r="H74" s="52">
        <v>308000</v>
      </c>
      <c r="I74" s="46">
        <f t="shared" si="0"/>
        <v>100</v>
      </c>
    </row>
    <row r="75" spans="1:9" ht="56.25" x14ac:dyDescent="0.2">
      <c r="A75" s="36" t="s">
        <v>837</v>
      </c>
      <c r="B75" s="37" t="s">
        <v>308</v>
      </c>
      <c r="C75" s="37" t="s">
        <v>657</v>
      </c>
      <c r="D75" s="37" t="s">
        <v>669</v>
      </c>
      <c r="E75" s="37" t="s">
        <v>315</v>
      </c>
      <c r="F75" s="38">
        <v>0</v>
      </c>
      <c r="G75" s="52">
        <v>308000</v>
      </c>
      <c r="H75" s="52">
        <v>308000</v>
      </c>
      <c r="I75" s="46">
        <f t="shared" si="0"/>
        <v>100</v>
      </c>
    </row>
    <row r="76" spans="1:9" ht="18.75" x14ac:dyDescent="0.2">
      <c r="A76" s="43" t="s">
        <v>660</v>
      </c>
      <c r="B76" s="44" t="s">
        <v>308</v>
      </c>
      <c r="C76" s="44" t="s">
        <v>657</v>
      </c>
      <c r="D76" s="44" t="s">
        <v>669</v>
      </c>
      <c r="E76" s="44" t="s">
        <v>317</v>
      </c>
      <c r="F76" s="45">
        <v>0</v>
      </c>
      <c r="G76" s="161">
        <v>308000</v>
      </c>
      <c r="H76" s="161">
        <v>308000</v>
      </c>
      <c r="I76" s="164">
        <f t="shared" si="0"/>
        <v>100</v>
      </c>
    </row>
    <row r="77" spans="1:9" ht="18.75" x14ac:dyDescent="0.2">
      <c r="A77" s="36" t="s">
        <v>661</v>
      </c>
      <c r="B77" s="37" t="s">
        <v>308</v>
      </c>
      <c r="C77" s="37" t="s">
        <v>662</v>
      </c>
      <c r="D77" s="37" t="s">
        <v>601</v>
      </c>
      <c r="E77" s="37" t="s">
        <v>602</v>
      </c>
      <c r="F77" s="38">
        <v>119650</v>
      </c>
      <c r="G77" s="52">
        <v>119650</v>
      </c>
      <c r="H77" s="52">
        <v>89649.98</v>
      </c>
      <c r="I77" s="46">
        <f t="shared" si="0"/>
        <v>74.926853322189714</v>
      </c>
    </row>
    <row r="78" spans="1:9" ht="37.5" x14ac:dyDescent="0.2">
      <c r="A78" s="36" t="s">
        <v>838</v>
      </c>
      <c r="B78" s="37" t="s">
        <v>308</v>
      </c>
      <c r="C78" s="37" t="s">
        <v>662</v>
      </c>
      <c r="D78" s="37" t="s">
        <v>663</v>
      </c>
      <c r="E78" s="37" t="s">
        <v>602</v>
      </c>
      <c r="F78" s="38">
        <v>119650</v>
      </c>
      <c r="G78" s="52">
        <v>119650</v>
      </c>
      <c r="H78" s="52">
        <v>89649.98</v>
      </c>
      <c r="I78" s="46">
        <f t="shared" si="0"/>
        <v>74.926853322189714</v>
      </c>
    </row>
    <row r="79" spans="1:9" ht="37.5" x14ac:dyDescent="0.2">
      <c r="A79" s="36" t="s">
        <v>611</v>
      </c>
      <c r="B79" s="37" t="s">
        <v>308</v>
      </c>
      <c r="C79" s="37" t="s">
        <v>662</v>
      </c>
      <c r="D79" s="37" t="s">
        <v>663</v>
      </c>
      <c r="E79" s="37" t="s">
        <v>282</v>
      </c>
      <c r="F79" s="38">
        <v>119650</v>
      </c>
      <c r="G79" s="52">
        <v>119650</v>
      </c>
      <c r="H79" s="52">
        <v>89649.98</v>
      </c>
      <c r="I79" s="46">
        <f t="shared" si="0"/>
        <v>74.926853322189714</v>
      </c>
    </row>
    <row r="80" spans="1:9" ht="37.5" x14ac:dyDescent="0.2">
      <c r="A80" s="36" t="s">
        <v>612</v>
      </c>
      <c r="B80" s="37" t="s">
        <v>308</v>
      </c>
      <c r="C80" s="37" t="s">
        <v>662</v>
      </c>
      <c r="D80" s="37" t="s">
        <v>663</v>
      </c>
      <c r="E80" s="37" t="s">
        <v>284</v>
      </c>
      <c r="F80" s="38">
        <v>119650</v>
      </c>
      <c r="G80" s="52">
        <v>119650</v>
      </c>
      <c r="H80" s="52">
        <v>89649.98</v>
      </c>
      <c r="I80" s="46">
        <f t="shared" si="0"/>
        <v>74.926853322189714</v>
      </c>
    </row>
    <row r="81" spans="1:9" ht="18.75" x14ac:dyDescent="0.2">
      <c r="A81" s="36" t="s">
        <v>667</v>
      </c>
      <c r="B81" s="37" t="s">
        <v>308</v>
      </c>
      <c r="C81" s="37" t="s">
        <v>668</v>
      </c>
      <c r="D81" s="37" t="s">
        <v>601</v>
      </c>
      <c r="E81" s="37" t="s">
        <v>602</v>
      </c>
      <c r="F81" s="38">
        <v>388800</v>
      </c>
      <c r="G81" s="52">
        <v>0</v>
      </c>
      <c r="H81" s="52">
        <v>0</v>
      </c>
      <c r="I81" s="46" t="e">
        <f t="shared" si="0"/>
        <v>#DIV/0!</v>
      </c>
    </row>
    <row r="82" spans="1:9" ht="131.25" x14ac:dyDescent="0.2">
      <c r="A82" s="36" t="s">
        <v>839</v>
      </c>
      <c r="B82" s="37" t="s">
        <v>308</v>
      </c>
      <c r="C82" s="37" t="s">
        <v>668</v>
      </c>
      <c r="D82" s="37" t="s">
        <v>669</v>
      </c>
      <c r="E82" s="37" t="s">
        <v>602</v>
      </c>
      <c r="F82" s="38">
        <v>388800</v>
      </c>
      <c r="G82" s="52">
        <v>0</v>
      </c>
      <c r="H82" s="52">
        <v>0</v>
      </c>
      <c r="I82" s="46" t="e">
        <f t="shared" si="0"/>
        <v>#DIV/0!</v>
      </c>
    </row>
    <row r="83" spans="1:9" ht="37.5" x14ac:dyDescent="0.2">
      <c r="A83" s="36" t="s">
        <v>840</v>
      </c>
      <c r="B83" s="37" t="s">
        <v>308</v>
      </c>
      <c r="C83" s="37" t="s">
        <v>668</v>
      </c>
      <c r="D83" s="37" t="s">
        <v>669</v>
      </c>
      <c r="E83" s="37" t="s">
        <v>322</v>
      </c>
      <c r="F83" s="38">
        <v>388800</v>
      </c>
      <c r="G83" s="52">
        <v>0</v>
      </c>
      <c r="H83" s="52">
        <v>0</v>
      </c>
      <c r="I83" s="46" t="e">
        <f t="shared" si="0"/>
        <v>#DIV/0!</v>
      </c>
    </row>
    <row r="84" spans="1:9" ht="37.5" x14ac:dyDescent="0.2">
      <c r="A84" s="36" t="s">
        <v>797</v>
      </c>
      <c r="B84" s="37" t="s">
        <v>308</v>
      </c>
      <c r="C84" s="37" t="s">
        <v>668</v>
      </c>
      <c r="D84" s="37" t="s">
        <v>669</v>
      </c>
      <c r="E84" s="37" t="s">
        <v>402</v>
      </c>
      <c r="F84" s="38">
        <v>388800</v>
      </c>
      <c r="G84" s="52">
        <v>0</v>
      </c>
      <c r="H84" s="52">
        <v>0</v>
      </c>
      <c r="I84" s="46" t="e">
        <f t="shared" si="0"/>
        <v>#DIV/0!</v>
      </c>
    </row>
    <row r="85" spans="1:9" ht="18.75" x14ac:dyDescent="0.2">
      <c r="A85" s="36" t="s">
        <v>671</v>
      </c>
      <c r="B85" s="37" t="s">
        <v>308</v>
      </c>
      <c r="C85" s="37" t="s">
        <v>672</v>
      </c>
      <c r="D85" s="37" t="s">
        <v>601</v>
      </c>
      <c r="E85" s="37" t="s">
        <v>602</v>
      </c>
      <c r="F85" s="38">
        <v>127905200.08</v>
      </c>
      <c r="G85" s="52">
        <v>130413635.03</v>
      </c>
      <c r="H85" s="52">
        <v>124032341.28</v>
      </c>
      <c r="I85" s="46">
        <f t="shared" si="0"/>
        <v>95.106881463328534</v>
      </c>
    </row>
    <row r="86" spans="1:9" ht="18.75" x14ac:dyDescent="0.2">
      <c r="A86" s="36" t="s">
        <v>673</v>
      </c>
      <c r="B86" s="37" t="s">
        <v>308</v>
      </c>
      <c r="C86" s="37" t="s">
        <v>674</v>
      </c>
      <c r="D86" s="37" t="s">
        <v>601</v>
      </c>
      <c r="E86" s="37" t="s">
        <v>602</v>
      </c>
      <c r="F86" s="38">
        <v>110666844.08</v>
      </c>
      <c r="G86" s="52">
        <v>111785930.66</v>
      </c>
      <c r="H86" s="52">
        <v>105615009.22</v>
      </c>
      <c r="I86" s="46">
        <f t="shared" si="0"/>
        <v>94.479697575923907</v>
      </c>
    </row>
    <row r="87" spans="1:9" ht="18.75" x14ac:dyDescent="0.2">
      <c r="A87" s="36" t="s">
        <v>842</v>
      </c>
      <c r="B87" s="37" t="s">
        <v>308</v>
      </c>
      <c r="C87" s="37" t="s">
        <v>674</v>
      </c>
      <c r="D87" s="37" t="s">
        <v>678</v>
      </c>
      <c r="E87" s="37" t="s">
        <v>602</v>
      </c>
      <c r="F87" s="38">
        <v>21627016</v>
      </c>
      <c r="G87" s="52">
        <v>21636044.010000002</v>
      </c>
      <c r="H87" s="52">
        <v>20739637.390000001</v>
      </c>
      <c r="I87" s="46">
        <f t="shared" si="0"/>
        <v>95.856882988471966</v>
      </c>
    </row>
    <row r="88" spans="1:9" ht="56.25" x14ac:dyDescent="0.2">
      <c r="A88" s="36" t="s">
        <v>837</v>
      </c>
      <c r="B88" s="37" t="s">
        <v>308</v>
      </c>
      <c r="C88" s="37" t="s">
        <v>674</v>
      </c>
      <c r="D88" s="37" t="s">
        <v>678</v>
      </c>
      <c r="E88" s="37" t="s">
        <v>315</v>
      </c>
      <c r="F88" s="38">
        <v>21627016</v>
      </c>
      <c r="G88" s="52">
        <v>21636044.010000002</v>
      </c>
      <c r="H88" s="52">
        <v>20739637.390000001</v>
      </c>
      <c r="I88" s="46">
        <f t="shared" si="0"/>
        <v>95.856882988471966</v>
      </c>
    </row>
    <row r="89" spans="1:9" ht="18.75" x14ac:dyDescent="0.2">
      <c r="A89" s="36" t="s">
        <v>660</v>
      </c>
      <c r="B89" s="37" t="s">
        <v>308</v>
      </c>
      <c r="C89" s="37" t="s">
        <v>674</v>
      </c>
      <c r="D89" s="37" t="s">
        <v>678</v>
      </c>
      <c r="E89" s="37" t="s">
        <v>317</v>
      </c>
      <c r="F89" s="38">
        <v>21627016</v>
      </c>
      <c r="G89" s="52">
        <v>21636044.010000002</v>
      </c>
      <c r="H89" s="52">
        <v>20739637.390000001</v>
      </c>
      <c r="I89" s="46">
        <f t="shared" si="0"/>
        <v>95.856882988471966</v>
      </c>
    </row>
    <row r="90" spans="1:9" ht="18.75" x14ac:dyDescent="0.2">
      <c r="A90" s="36" t="s">
        <v>841</v>
      </c>
      <c r="B90" s="37" t="s">
        <v>308</v>
      </c>
      <c r="C90" s="37" t="s">
        <v>674</v>
      </c>
      <c r="D90" s="37" t="s">
        <v>679</v>
      </c>
      <c r="E90" s="37" t="s">
        <v>602</v>
      </c>
      <c r="F90" s="38">
        <v>139916.16</v>
      </c>
      <c r="G90" s="52">
        <v>193645.45</v>
      </c>
      <c r="H90" s="52">
        <v>193645.45</v>
      </c>
      <c r="I90" s="46">
        <f t="shared" si="0"/>
        <v>100</v>
      </c>
    </row>
    <row r="91" spans="1:9" ht="56.25" x14ac:dyDescent="0.2">
      <c r="A91" s="36" t="s">
        <v>837</v>
      </c>
      <c r="B91" s="37" t="s">
        <v>308</v>
      </c>
      <c r="C91" s="37" t="s">
        <v>674</v>
      </c>
      <c r="D91" s="37" t="s">
        <v>679</v>
      </c>
      <c r="E91" s="37" t="s">
        <v>315</v>
      </c>
      <c r="F91" s="38">
        <v>139916.16</v>
      </c>
      <c r="G91" s="52">
        <v>193645.45</v>
      </c>
      <c r="H91" s="52">
        <v>193645.45</v>
      </c>
      <c r="I91" s="46">
        <f t="shared" si="0"/>
        <v>100</v>
      </c>
    </row>
    <row r="92" spans="1:9" ht="18.75" x14ac:dyDescent="0.2">
      <c r="A92" s="36" t="s">
        <v>660</v>
      </c>
      <c r="B92" s="37" t="s">
        <v>308</v>
      </c>
      <c r="C92" s="37" t="s">
        <v>674</v>
      </c>
      <c r="D92" s="37" t="s">
        <v>679</v>
      </c>
      <c r="E92" s="37" t="s">
        <v>317</v>
      </c>
      <c r="F92" s="38">
        <v>139916.16</v>
      </c>
      <c r="G92" s="52">
        <v>193645.45</v>
      </c>
      <c r="H92" s="52">
        <v>193645.45</v>
      </c>
      <c r="I92" s="46">
        <f t="shared" ref="I92:I191" si="1">H92/G92*100</f>
        <v>100</v>
      </c>
    </row>
    <row r="93" spans="1:9" ht="18.75" x14ac:dyDescent="0.2">
      <c r="A93" s="36" t="s">
        <v>843</v>
      </c>
      <c r="B93" s="37" t="s">
        <v>308</v>
      </c>
      <c r="C93" s="37" t="s">
        <v>674</v>
      </c>
      <c r="D93" s="37" t="s">
        <v>680</v>
      </c>
      <c r="E93" s="37" t="s">
        <v>602</v>
      </c>
      <c r="F93" s="38">
        <v>5460414</v>
      </c>
      <c r="G93" s="52">
        <v>5650140.7000000002</v>
      </c>
      <c r="H93" s="52">
        <v>4929674.04</v>
      </c>
      <c r="I93" s="46">
        <f t="shared" si="1"/>
        <v>87.24869524045657</v>
      </c>
    </row>
    <row r="94" spans="1:9" ht="56.25" x14ac:dyDescent="0.2">
      <c r="A94" s="36" t="s">
        <v>837</v>
      </c>
      <c r="B94" s="37" t="s">
        <v>308</v>
      </c>
      <c r="C94" s="37" t="s">
        <v>674</v>
      </c>
      <c r="D94" s="37" t="s">
        <v>680</v>
      </c>
      <c r="E94" s="37" t="s">
        <v>315</v>
      </c>
      <c r="F94" s="38">
        <v>5460414</v>
      </c>
      <c r="G94" s="52">
        <v>5650140.7000000002</v>
      </c>
      <c r="H94" s="52">
        <v>4929674.04</v>
      </c>
      <c r="I94" s="46">
        <f t="shared" si="1"/>
        <v>87.24869524045657</v>
      </c>
    </row>
    <row r="95" spans="1:9" ht="18.75" x14ac:dyDescent="0.2">
      <c r="A95" s="36" t="s">
        <v>660</v>
      </c>
      <c r="B95" s="37" t="s">
        <v>308</v>
      </c>
      <c r="C95" s="37" t="s">
        <v>674</v>
      </c>
      <c r="D95" s="37" t="s">
        <v>680</v>
      </c>
      <c r="E95" s="37" t="s">
        <v>317</v>
      </c>
      <c r="F95" s="38">
        <v>5460414</v>
      </c>
      <c r="G95" s="52">
        <v>5650140.7000000002</v>
      </c>
      <c r="H95" s="52">
        <v>4929674.04</v>
      </c>
      <c r="I95" s="46">
        <f t="shared" si="1"/>
        <v>87.24869524045657</v>
      </c>
    </row>
    <row r="96" spans="1:9" ht="18.75" x14ac:dyDescent="0.2">
      <c r="A96" s="36" t="s">
        <v>844</v>
      </c>
      <c r="B96" s="37" t="s">
        <v>308</v>
      </c>
      <c r="C96" s="37" t="s">
        <v>674</v>
      </c>
      <c r="D96" s="37" t="s">
        <v>681</v>
      </c>
      <c r="E96" s="37" t="s">
        <v>602</v>
      </c>
      <c r="F96" s="38">
        <v>27435129</v>
      </c>
      <c r="G96" s="52">
        <v>29860086.460000001</v>
      </c>
      <c r="H96" s="52">
        <v>26473590.550000001</v>
      </c>
      <c r="I96" s="46">
        <f t="shared" si="1"/>
        <v>88.658787326230666</v>
      </c>
    </row>
    <row r="97" spans="1:9" ht="56.25" x14ac:dyDescent="0.2">
      <c r="A97" s="36" t="s">
        <v>837</v>
      </c>
      <c r="B97" s="37" t="s">
        <v>308</v>
      </c>
      <c r="C97" s="37" t="s">
        <v>674</v>
      </c>
      <c r="D97" s="37" t="s">
        <v>681</v>
      </c>
      <c r="E97" s="37" t="s">
        <v>315</v>
      </c>
      <c r="F97" s="38">
        <v>27435129</v>
      </c>
      <c r="G97" s="52">
        <v>29860086.460000001</v>
      </c>
      <c r="H97" s="52">
        <v>26473590.550000001</v>
      </c>
      <c r="I97" s="46">
        <f t="shared" si="1"/>
        <v>88.658787326230666</v>
      </c>
    </row>
    <row r="98" spans="1:9" ht="18.75" x14ac:dyDescent="0.2">
      <c r="A98" s="36" t="s">
        <v>660</v>
      </c>
      <c r="B98" s="37" t="s">
        <v>308</v>
      </c>
      <c r="C98" s="37" t="s">
        <v>674</v>
      </c>
      <c r="D98" s="37" t="s">
        <v>681</v>
      </c>
      <c r="E98" s="37" t="s">
        <v>317</v>
      </c>
      <c r="F98" s="38">
        <v>27435129</v>
      </c>
      <c r="G98" s="52">
        <v>29860086.460000001</v>
      </c>
      <c r="H98" s="52">
        <v>26473590.550000001</v>
      </c>
      <c r="I98" s="46">
        <f t="shared" si="1"/>
        <v>88.658787326230666</v>
      </c>
    </row>
    <row r="99" spans="1:9" ht="93.75" x14ac:dyDescent="0.2">
      <c r="A99" s="36" t="s">
        <v>845</v>
      </c>
      <c r="B99" s="37" t="s">
        <v>308</v>
      </c>
      <c r="C99" s="37" t="s">
        <v>674</v>
      </c>
      <c r="D99" s="37" t="s">
        <v>682</v>
      </c>
      <c r="E99" s="37" t="s">
        <v>602</v>
      </c>
      <c r="F99" s="38">
        <v>46931848.100000001</v>
      </c>
      <c r="G99" s="52">
        <v>45703840.530000001</v>
      </c>
      <c r="H99" s="52">
        <v>45074924.219999999</v>
      </c>
      <c r="I99" s="46">
        <f t="shared" si="1"/>
        <v>98.623931156097967</v>
      </c>
    </row>
    <row r="100" spans="1:9" ht="56.25" x14ac:dyDescent="0.2">
      <c r="A100" s="36" t="s">
        <v>837</v>
      </c>
      <c r="B100" s="37" t="s">
        <v>308</v>
      </c>
      <c r="C100" s="37" t="s">
        <v>674</v>
      </c>
      <c r="D100" s="37" t="s">
        <v>682</v>
      </c>
      <c r="E100" s="37" t="s">
        <v>315</v>
      </c>
      <c r="F100" s="38">
        <v>46931848.100000001</v>
      </c>
      <c r="G100" s="52">
        <v>45703840.530000001</v>
      </c>
      <c r="H100" s="52">
        <v>45074924.219999999</v>
      </c>
      <c r="I100" s="46">
        <f t="shared" si="1"/>
        <v>98.623931156097967</v>
      </c>
    </row>
    <row r="101" spans="1:9" ht="18.75" x14ac:dyDescent="0.2">
      <c r="A101" s="36" t="s">
        <v>660</v>
      </c>
      <c r="B101" s="37" t="s">
        <v>308</v>
      </c>
      <c r="C101" s="37" t="s">
        <v>674</v>
      </c>
      <c r="D101" s="37" t="s">
        <v>682</v>
      </c>
      <c r="E101" s="37" t="s">
        <v>317</v>
      </c>
      <c r="F101" s="38">
        <v>46931848.100000001</v>
      </c>
      <c r="G101" s="52">
        <v>45703840.530000001</v>
      </c>
      <c r="H101" s="52">
        <v>45074924.219999999</v>
      </c>
      <c r="I101" s="46">
        <f t="shared" si="1"/>
        <v>98.623931156097967</v>
      </c>
    </row>
    <row r="102" spans="1:9" ht="18.75" x14ac:dyDescent="0.2">
      <c r="A102" s="36" t="s">
        <v>846</v>
      </c>
      <c r="B102" s="37" t="s">
        <v>308</v>
      </c>
      <c r="C102" s="37" t="s">
        <v>674</v>
      </c>
      <c r="D102" s="37" t="s">
        <v>677</v>
      </c>
      <c r="E102" s="37" t="s">
        <v>602</v>
      </c>
      <c r="F102" s="38">
        <v>4244740</v>
      </c>
      <c r="G102" s="52">
        <v>3780189.06</v>
      </c>
      <c r="H102" s="52">
        <v>3314573.53</v>
      </c>
      <c r="I102" s="46">
        <f t="shared" si="1"/>
        <v>87.682744894246099</v>
      </c>
    </row>
    <row r="103" spans="1:9" ht="37.5" x14ac:dyDescent="0.2">
      <c r="A103" s="36" t="s">
        <v>611</v>
      </c>
      <c r="B103" s="37" t="s">
        <v>308</v>
      </c>
      <c r="C103" s="37" t="s">
        <v>674</v>
      </c>
      <c r="D103" s="37" t="s">
        <v>677</v>
      </c>
      <c r="E103" s="37" t="s">
        <v>282</v>
      </c>
      <c r="F103" s="38">
        <v>4192195</v>
      </c>
      <c r="G103" s="52">
        <v>3727644.06</v>
      </c>
      <c r="H103" s="52">
        <v>3262712.07</v>
      </c>
      <c r="I103" s="46">
        <f t="shared" si="1"/>
        <v>87.527457490133855</v>
      </c>
    </row>
    <row r="104" spans="1:9" ht="37.5" x14ac:dyDescent="0.2">
      <c r="A104" s="36" t="s">
        <v>612</v>
      </c>
      <c r="B104" s="37" t="s">
        <v>308</v>
      </c>
      <c r="C104" s="37" t="s">
        <v>674</v>
      </c>
      <c r="D104" s="37" t="s">
        <v>677</v>
      </c>
      <c r="E104" s="37" t="s">
        <v>284</v>
      </c>
      <c r="F104" s="38">
        <v>4192195</v>
      </c>
      <c r="G104" s="52">
        <v>3727644.06</v>
      </c>
      <c r="H104" s="52">
        <v>3262712.07</v>
      </c>
      <c r="I104" s="46">
        <f t="shared" si="1"/>
        <v>87.527457490133855</v>
      </c>
    </row>
    <row r="105" spans="1:9" ht="56.25" x14ac:dyDescent="0.2">
      <c r="A105" s="36" t="s">
        <v>837</v>
      </c>
      <c r="B105" s="37" t="s">
        <v>308</v>
      </c>
      <c r="C105" s="37" t="s">
        <v>674</v>
      </c>
      <c r="D105" s="37" t="s">
        <v>677</v>
      </c>
      <c r="E105" s="37" t="s">
        <v>315</v>
      </c>
      <c r="F105" s="38">
        <v>52545</v>
      </c>
      <c r="G105" s="52">
        <v>52545</v>
      </c>
      <c r="H105" s="52">
        <v>51861.46</v>
      </c>
      <c r="I105" s="46">
        <f t="shared" si="1"/>
        <v>98.699134075554284</v>
      </c>
    </row>
    <row r="106" spans="1:9" ht="18.75" x14ac:dyDescent="0.2">
      <c r="A106" s="36" t="s">
        <v>660</v>
      </c>
      <c r="B106" s="37" t="s">
        <v>308</v>
      </c>
      <c r="C106" s="37" t="s">
        <v>674</v>
      </c>
      <c r="D106" s="37" t="s">
        <v>677</v>
      </c>
      <c r="E106" s="37" t="s">
        <v>317</v>
      </c>
      <c r="F106" s="38">
        <v>52545</v>
      </c>
      <c r="G106" s="52">
        <v>52545</v>
      </c>
      <c r="H106" s="52">
        <v>51861.46</v>
      </c>
      <c r="I106" s="46">
        <f t="shared" si="1"/>
        <v>98.699134075554284</v>
      </c>
    </row>
    <row r="107" spans="1:9" ht="112.5" x14ac:dyDescent="0.2">
      <c r="A107" s="36" t="s">
        <v>848</v>
      </c>
      <c r="B107" s="37" t="s">
        <v>308</v>
      </c>
      <c r="C107" s="37" t="s">
        <v>674</v>
      </c>
      <c r="D107" s="37" t="s">
        <v>688</v>
      </c>
      <c r="E107" s="37" t="s">
        <v>602</v>
      </c>
      <c r="F107" s="38">
        <v>0</v>
      </c>
      <c r="G107" s="52">
        <v>201444</v>
      </c>
      <c r="H107" s="52">
        <v>201444</v>
      </c>
      <c r="I107" s="46">
        <f t="shared" si="1"/>
        <v>100</v>
      </c>
    </row>
    <row r="108" spans="1:9" ht="56.25" x14ac:dyDescent="0.2">
      <c r="A108" s="36" t="s">
        <v>837</v>
      </c>
      <c r="B108" s="37" t="s">
        <v>308</v>
      </c>
      <c r="C108" s="37" t="s">
        <v>674</v>
      </c>
      <c r="D108" s="37" t="s">
        <v>688</v>
      </c>
      <c r="E108" s="37" t="s">
        <v>315</v>
      </c>
      <c r="F108" s="38">
        <v>0</v>
      </c>
      <c r="G108" s="52">
        <v>201444</v>
      </c>
      <c r="H108" s="52">
        <v>201444</v>
      </c>
      <c r="I108" s="46">
        <f t="shared" si="1"/>
        <v>100</v>
      </c>
    </row>
    <row r="109" spans="1:9" ht="18.75" x14ac:dyDescent="0.2">
      <c r="A109" s="36" t="s">
        <v>660</v>
      </c>
      <c r="B109" s="37" t="s">
        <v>308</v>
      </c>
      <c r="C109" s="37" t="s">
        <v>674</v>
      </c>
      <c r="D109" s="37" t="s">
        <v>688</v>
      </c>
      <c r="E109" s="37" t="s">
        <v>317</v>
      </c>
      <c r="F109" s="38">
        <v>0</v>
      </c>
      <c r="G109" s="52">
        <v>201444</v>
      </c>
      <c r="H109" s="52">
        <v>201444</v>
      </c>
      <c r="I109" s="46">
        <f t="shared" si="1"/>
        <v>100</v>
      </c>
    </row>
    <row r="110" spans="1:9" ht="56.25" x14ac:dyDescent="0.2">
      <c r="A110" s="36" t="s">
        <v>847</v>
      </c>
      <c r="B110" s="37" t="s">
        <v>308</v>
      </c>
      <c r="C110" s="37" t="s">
        <v>674</v>
      </c>
      <c r="D110" s="37" t="s">
        <v>675</v>
      </c>
      <c r="E110" s="37" t="s">
        <v>602</v>
      </c>
      <c r="F110" s="38">
        <v>3049599</v>
      </c>
      <c r="G110" s="52">
        <v>2948481</v>
      </c>
      <c r="H110" s="52">
        <v>2875460.59</v>
      </c>
      <c r="I110" s="46">
        <f t="shared" si="1"/>
        <v>97.523456654460375</v>
      </c>
    </row>
    <row r="111" spans="1:9" ht="93.75" x14ac:dyDescent="0.2">
      <c r="A111" s="36" t="s">
        <v>609</v>
      </c>
      <c r="B111" s="37" t="s">
        <v>308</v>
      </c>
      <c r="C111" s="37" t="s">
        <v>674</v>
      </c>
      <c r="D111" s="37" t="s">
        <v>675</v>
      </c>
      <c r="E111" s="37" t="s">
        <v>278</v>
      </c>
      <c r="F111" s="38">
        <v>2960834</v>
      </c>
      <c r="G111" s="52">
        <v>2859716</v>
      </c>
      <c r="H111" s="52">
        <v>2814274.24</v>
      </c>
      <c r="I111" s="46">
        <f t="shared" si="1"/>
        <v>98.410969480885527</v>
      </c>
    </row>
    <row r="112" spans="1:9" ht="37.5" x14ac:dyDescent="0.2">
      <c r="A112" s="36" t="s">
        <v>676</v>
      </c>
      <c r="B112" s="37" t="s">
        <v>308</v>
      </c>
      <c r="C112" s="37" t="s">
        <v>674</v>
      </c>
      <c r="D112" s="37" t="s">
        <v>675</v>
      </c>
      <c r="E112" s="37" t="s">
        <v>334</v>
      </c>
      <c r="F112" s="38">
        <v>2960834</v>
      </c>
      <c r="G112" s="52">
        <v>2859716</v>
      </c>
      <c r="H112" s="52">
        <v>2814274.24</v>
      </c>
      <c r="I112" s="46">
        <f t="shared" si="1"/>
        <v>98.410969480885527</v>
      </c>
    </row>
    <row r="113" spans="1:9" ht="37.5" x14ac:dyDescent="0.2">
      <c r="A113" s="36" t="s">
        <v>611</v>
      </c>
      <c r="B113" s="37" t="s">
        <v>308</v>
      </c>
      <c r="C113" s="37" t="s">
        <v>674</v>
      </c>
      <c r="D113" s="37" t="s">
        <v>675</v>
      </c>
      <c r="E113" s="37" t="s">
        <v>282</v>
      </c>
      <c r="F113" s="38">
        <v>88765</v>
      </c>
      <c r="G113" s="52">
        <v>88765</v>
      </c>
      <c r="H113" s="52">
        <v>61186.35</v>
      </c>
      <c r="I113" s="46">
        <f t="shared" si="1"/>
        <v>68.930715935334874</v>
      </c>
    </row>
    <row r="114" spans="1:9" ht="37.5" x14ac:dyDescent="0.2">
      <c r="A114" s="36" t="s">
        <v>612</v>
      </c>
      <c r="B114" s="37" t="s">
        <v>308</v>
      </c>
      <c r="C114" s="37" t="s">
        <v>674</v>
      </c>
      <c r="D114" s="37" t="s">
        <v>675</v>
      </c>
      <c r="E114" s="37" t="s">
        <v>284</v>
      </c>
      <c r="F114" s="38">
        <v>88765</v>
      </c>
      <c r="G114" s="52">
        <v>88765</v>
      </c>
      <c r="H114" s="52">
        <v>61186.35</v>
      </c>
      <c r="I114" s="46">
        <f t="shared" si="1"/>
        <v>68.930715935334874</v>
      </c>
    </row>
    <row r="115" spans="1:9" ht="56.25" x14ac:dyDescent="0.2">
      <c r="A115" s="36" t="s">
        <v>1177</v>
      </c>
      <c r="B115" s="37" t="s">
        <v>308</v>
      </c>
      <c r="C115" s="37" t="s">
        <v>674</v>
      </c>
      <c r="D115" s="37" t="s">
        <v>1171</v>
      </c>
      <c r="E115" s="37" t="s">
        <v>602</v>
      </c>
      <c r="F115" s="38">
        <v>1778181.82</v>
      </c>
      <c r="G115" s="52">
        <v>1778181.82</v>
      </c>
      <c r="H115" s="52">
        <v>1778181.82</v>
      </c>
      <c r="I115" s="46">
        <f t="shared" si="1"/>
        <v>100</v>
      </c>
    </row>
    <row r="116" spans="1:9" ht="56.25" x14ac:dyDescent="0.2">
      <c r="A116" s="36" t="s">
        <v>837</v>
      </c>
      <c r="B116" s="37" t="s">
        <v>308</v>
      </c>
      <c r="C116" s="37" t="s">
        <v>674</v>
      </c>
      <c r="D116" s="37" t="s">
        <v>1171</v>
      </c>
      <c r="E116" s="37" t="s">
        <v>315</v>
      </c>
      <c r="F116" s="38">
        <v>1778181.82</v>
      </c>
      <c r="G116" s="52">
        <v>1778181.82</v>
      </c>
      <c r="H116" s="52">
        <v>1778181.82</v>
      </c>
      <c r="I116" s="46">
        <f t="shared" si="1"/>
        <v>100</v>
      </c>
    </row>
    <row r="117" spans="1:9" ht="18.75" x14ac:dyDescent="0.2">
      <c r="A117" s="36" t="s">
        <v>660</v>
      </c>
      <c r="B117" s="37" t="s">
        <v>308</v>
      </c>
      <c r="C117" s="37" t="s">
        <v>674</v>
      </c>
      <c r="D117" s="37" t="s">
        <v>1171</v>
      </c>
      <c r="E117" s="37" t="s">
        <v>317</v>
      </c>
      <c r="F117" s="38">
        <v>1778181.82</v>
      </c>
      <c r="G117" s="52">
        <v>1778181.82</v>
      </c>
      <c r="H117" s="52">
        <v>1778181.82</v>
      </c>
      <c r="I117" s="46">
        <f t="shared" si="1"/>
        <v>100</v>
      </c>
    </row>
    <row r="118" spans="1:9" ht="75" x14ac:dyDescent="0.2">
      <c r="A118" s="36" t="s">
        <v>1322</v>
      </c>
      <c r="B118" s="37" t="s">
        <v>308</v>
      </c>
      <c r="C118" s="37" t="s">
        <v>674</v>
      </c>
      <c r="D118" s="37" t="s">
        <v>1309</v>
      </c>
      <c r="E118" s="37" t="s">
        <v>602</v>
      </c>
      <c r="F118" s="38">
        <v>0</v>
      </c>
      <c r="G118" s="52">
        <v>33877.629999999997</v>
      </c>
      <c r="H118" s="52">
        <v>33877.629999999997</v>
      </c>
      <c r="I118" s="46">
        <f t="shared" si="1"/>
        <v>100</v>
      </c>
    </row>
    <row r="119" spans="1:9" ht="93.75" x14ac:dyDescent="0.2">
      <c r="A119" s="36" t="s">
        <v>609</v>
      </c>
      <c r="B119" s="37" t="s">
        <v>308</v>
      </c>
      <c r="C119" s="37" t="s">
        <v>674</v>
      </c>
      <c r="D119" s="37" t="s">
        <v>1309</v>
      </c>
      <c r="E119" s="37" t="s">
        <v>278</v>
      </c>
      <c r="F119" s="38">
        <v>0</v>
      </c>
      <c r="G119" s="52">
        <v>33877.629999999997</v>
      </c>
      <c r="H119" s="52">
        <v>33877.629999999997</v>
      </c>
      <c r="I119" s="46">
        <f t="shared" si="1"/>
        <v>100</v>
      </c>
    </row>
    <row r="120" spans="1:9" ht="37.5" x14ac:dyDescent="0.2">
      <c r="A120" s="36" t="s">
        <v>676</v>
      </c>
      <c r="B120" s="37" t="s">
        <v>308</v>
      </c>
      <c r="C120" s="37" t="s">
        <v>674</v>
      </c>
      <c r="D120" s="37" t="s">
        <v>1309</v>
      </c>
      <c r="E120" s="37" t="s">
        <v>334</v>
      </c>
      <c r="F120" s="38">
        <v>0</v>
      </c>
      <c r="G120" s="52">
        <v>33877.629999999997</v>
      </c>
      <c r="H120" s="52">
        <v>33877.629999999997</v>
      </c>
      <c r="I120" s="46">
        <f t="shared" si="1"/>
        <v>100</v>
      </c>
    </row>
    <row r="121" spans="1:9" ht="37.5" x14ac:dyDescent="0.2">
      <c r="A121" s="36" t="s">
        <v>683</v>
      </c>
      <c r="B121" s="37" t="s">
        <v>308</v>
      </c>
      <c r="C121" s="37" t="s">
        <v>684</v>
      </c>
      <c r="D121" s="37" t="s">
        <v>601</v>
      </c>
      <c r="E121" s="37" t="s">
        <v>602</v>
      </c>
      <c r="F121" s="38">
        <v>17238356</v>
      </c>
      <c r="G121" s="52">
        <v>18627704.370000001</v>
      </c>
      <c r="H121" s="52">
        <v>18417332.059999999</v>
      </c>
      <c r="I121" s="46">
        <f t="shared" si="1"/>
        <v>98.870648224701227</v>
      </c>
    </row>
    <row r="122" spans="1:9" ht="37.5" x14ac:dyDescent="0.2">
      <c r="A122" s="36" t="s">
        <v>607</v>
      </c>
      <c r="B122" s="37" t="s">
        <v>308</v>
      </c>
      <c r="C122" s="37" t="s">
        <v>684</v>
      </c>
      <c r="D122" s="37" t="s">
        <v>685</v>
      </c>
      <c r="E122" s="37" t="s">
        <v>602</v>
      </c>
      <c r="F122" s="38">
        <v>3295229</v>
      </c>
      <c r="G122" s="52">
        <v>3544050</v>
      </c>
      <c r="H122" s="52">
        <v>3514378.53</v>
      </c>
      <c r="I122" s="46">
        <f t="shared" si="1"/>
        <v>99.162780716976343</v>
      </c>
    </row>
    <row r="123" spans="1:9" ht="93.75" x14ac:dyDescent="0.2">
      <c r="A123" s="36" t="s">
        <v>609</v>
      </c>
      <c r="B123" s="37" t="s">
        <v>308</v>
      </c>
      <c r="C123" s="37" t="s">
        <v>684</v>
      </c>
      <c r="D123" s="37" t="s">
        <v>685</v>
      </c>
      <c r="E123" s="37" t="s">
        <v>278</v>
      </c>
      <c r="F123" s="38">
        <v>3295229</v>
      </c>
      <c r="G123" s="52">
        <v>3544050</v>
      </c>
      <c r="H123" s="52">
        <v>3514378.53</v>
      </c>
      <c r="I123" s="46">
        <f t="shared" si="1"/>
        <v>99.162780716976343</v>
      </c>
    </row>
    <row r="124" spans="1:9" ht="37.5" x14ac:dyDescent="0.2">
      <c r="A124" s="36" t="s">
        <v>610</v>
      </c>
      <c r="B124" s="37" t="s">
        <v>308</v>
      </c>
      <c r="C124" s="37" t="s">
        <v>684</v>
      </c>
      <c r="D124" s="37" t="s">
        <v>685</v>
      </c>
      <c r="E124" s="37" t="s">
        <v>280</v>
      </c>
      <c r="F124" s="38">
        <v>3295229</v>
      </c>
      <c r="G124" s="52">
        <v>3544050</v>
      </c>
      <c r="H124" s="52">
        <v>3514378.53</v>
      </c>
      <c r="I124" s="46">
        <f t="shared" si="1"/>
        <v>99.162780716976343</v>
      </c>
    </row>
    <row r="125" spans="1:9" ht="56.25" x14ac:dyDescent="0.2">
      <c r="A125" s="36" t="s">
        <v>847</v>
      </c>
      <c r="B125" s="37" t="s">
        <v>308</v>
      </c>
      <c r="C125" s="37" t="s">
        <v>684</v>
      </c>
      <c r="D125" s="37" t="s">
        <v>686</v>
      </c>
      <c r="E125" s="37" t="s">
        <v>602</v>
      </c>
      <c r="F125" s="38">
        <v>8130423</v>
      </c>
      <c r="G125" s="52">
        <v>8625443.6699999999</v>
      </c>
      <c r="H125" s="52">
        <v>8558968.4000000004</v>
      </c>
      <c r="I125" s="46">
        <f t="shared" si="1"/>
        <v>99.229311876081155</v>
      </c>
    </row>
    <row r="126" spans="1:9" ht="93.75" x14ac:dyDescent="0.2">
      <c r="A126" s="36" t="s">
        <v>609</v>
      </c>
      <c r="B126" s="37" t="s">
        <v>308</v>
      </c>
      <c r="C126" s="37" t="s">
        <v>684</v>
      </c>
      <c r="D126" s="37" t="s">
        <v>686</v>
      </c>
      <c r="E126" s="37" t="s">
        <v>278</v>
      </c>
      <c r="F126" s="38">
        <v>4272988</v>
      </c>
      <c r="G126" s="52">
        <v>4634198</v>
      </c>
      <c r="H126" s="52">
        <v>4608790.68</v>
      </c>
      <c r="I126" s="46">
        <f t="shared" si="1"/>
        <v>99.451742890571353</v>
      </c>
    </row>
    <row r="127" spans="1:9" ht="37.5" x14ac:dyDescent="0.2">
      <c r="A127" s="36" t="s">
        <v>676</v>
      </c>
      <c r="B127" s="37" t="s">
        <v>308</v>
      </c>
      <c r="C127" s="37" t="s">
        <v>684</v>
      </c>
      <c r="D127" s="37" t="s">
        <v>686</v>
      </c>
      <c r="E127" s="37" t="s">
        <v>334</v>
      </c>
      <c r="F127" s="38">
        <v>4272988</v>
      </c>
      <c r="G127" s="52">
        <v>4634198</v>
      </c>
      <c r="H127" s="52">
        <v>4608790.68</v>
      </c>
      <c r="I127" s="46">
        <f t="shared" si="1"/>
        <v>99.451742890571353</v>
      </c>
    </row>
    <row r="128" spans="1:9" ht="37.5" x14ac:dyDescent="0.2">
      <c r="A128" s="36" t="s">
        <v>611</v>
      </c>
      <c r="B128" s="37" t="s">
        <v>308</v>
      </c>
      <c r="C128" s="37" t="s">
        <v>684</v>
      </c>
      <c r="D128" s="37" t="s">
        <v>686</v>
      </c>
      <c r="E128" s="37" t="s">
        <v>282</v>
      </c>
      <c r="F128" s="38">
        <v>3851495</v>
      </c>
      <c r="G128" s="52">
        <v>3985305.67</v>
      </c>
      <c r="H128" s="52">
        <v>3944737.72</v>
      </c>
      <c r="I128" s="46">
        <f t="shared" si="1"/>
        <v>98.982061769931946</v>
      </c>
    </row>
    <row r="129" spans="1:9" ht="37.5" x14ac:dyDescent="0.2">
      <c r="A129" s="36" t="s">
        <v>612</v>
      </c>
      <c r="B129" s="37" t="s">
        <v>308</v>
      </c>
      <c r="C129" s="37" t="s">
        <v>684</v>
      </c>
      <c r="D129" s="37" t="s">
        <v>686</v>
      </c>
      <c r="E129" s="37" t="s">
        <v>284</v>
      </c>
      <c r="F129" s="38">
        <v>3851495</v>
      </c>
      <c r="G129" s="52">
        <v>3985305.67</v>
      </c>
      <c r="H129" s="52">
        <v>3944737.72</v>
      </c>
      <c r="I129" s="46">
        <f t="shared" si="1"/>
        <v>98.982061769931946</v>
      </c>
    </row>
    <row r="130" spans="1:9" ht="18.75" x14ac:dyDescent="0.2">
      <c r="A130" s="36" t="s">
        <v>613</v>
      </c>
      <c r="B130" s="37" t="s">
        <v>308</v>
      </c>
      <c r="C130" s="37" t="s">
        <v>684</v>
      </c>
      <c r="D130" s="37" t="s">
        <v>686</v>
      </c>
      <c r="E130" s="37" t="s">
        <v>286</v>
      </c>
      <c r="F130" s="38">
        <v>5940</v>
      </c>
      <c r="G130" s="52">
        <v>5940</v>
      </c>
      <c r="H130" s="52">
        <v>5440</v>
      </c>
      <c r="I130" s="46">
        <f t="shared" si="1"/>
        <v>91.582491582491585</v>
      </c>
    </row>
    <row r="131" spans="1:9" ht="18.75" x14ac:dyDescent="0.2">
      <c r="A131" s="36" t="s">
        <v>614</v>
      </c>
      <c r="B131" s="37" t="s">
        <v>308</v>
      </c>
      <c r="C131" s="37" t="s">
        <v>684</v>
      </c>
      <c r="D131" s="37" t="s">
        <v>686</v>
      </c>
      <c r="E131" s="37" t="s">
        <v>288</v>
      </c>
      <c r="F131" s="38">
        <v>5940</v>
      </c>
      <c r="G131" s="52">
        <v>5940</v>
      </c>
      <c r="H131" s="52">
        <v>5440</v>
      </c>
      <c r="I131" s="46">
        <f t="shared" si="1"/>
        <v>91.582491582491585</v>
      </c>
    </row>
    <row r="132" spans="1:9" ht="56.25" x14ac:dyDescent="0.2">
      <c r="A132" s="36" t="s">
        <v>847</v>
      </c>
      <c r="B132" s="37" t="s">
        <v>308</v>
      </c>
      <c r="C132" s="37" t="s">
        <v>684</v>
      </c>
      <c r="D132" s="37" t="s">
        <v>687</v>
      </c>
      <c r="E132" s="37" t="s">
        <v>602</v>
      </c>
      <c r="F132" s="38">
        <v>5535504</v>
      </c>
      <c r="G132" s="52">
        <v>6021022</v>
      </c>
      <c r="H132" s="52">
        <v>5906796.4299999997</v>
      </c>
      <c r="I132" s="46">
        <f t="shared" si="1"/>
        <v>98.10288735035347</v>
      </c>
    </row>
    <row r="133" spans="1:9" ht="93.75" x14ac:dyDescent="0.2">
      <c r="A133" s="36" t="s">
        <v>609</v>
      </c>
      <c r="B133" s="37" t="s">
        <v>308</v>
      </c>
      <c r="C133" s="37" t="s">
        <v>684</v>
      </c>
      <c r="D133" s="37" t="s">
        <v>687</v>
      </c>
      <c r="E133" s="37" t="s">
        <v>278</v>
      </c>
      <c r="F133" s="38">
        <v>5218144</v>
      </c>
      <c r="G133" s="52">
        <v>5688662</v>
      </c>
      <c r="H133" s="52">
        <v>5586286.4299999997</v>
      </c>
      <c r="I133" s="46">
        <f t="shared" si="1"/>
        <v>98.200357658795681</v>
      </c>
    </row>
    <row r="134" spans="1:9" ht="37.5" x14ac:dyDescent="0.2">
      <c r="A134" s="36" t="s">
        <v>676</v>
      </c>
      <c r="B134" s="37" t="s">
        <v>308</v>
      </c>
      <c r="C134" s="37" t="s">
        <v>684</v>
      </c>
      <c r="D134" s="37" t="s">
        <v>687</v>
      </c>
      <c r="E134" s="37" t="s">
        <v>334</v>
      </c>
      <c r="F134" s="38">
        <v>5218144</v>
      </c>
      <c r="G134" s="52">
        <v>5688662</v>
      </c>
      <c r="H134" s="52">
        <v>5586286.4299999997</v>
      </c>
      <c r="I134" s="46">
        <f t="shared" si="1"/>
        <v>98.200357658795681</v>
      </c>
    </row>
    <row r="135" spans="1:9" ht="37.5" x14ac:dyDescent="0.2">
      <c r="A135" s="36" t="s">
        <v>611</v>
      </c>
      <c r="B135" s="37" t="s">
        <v>308</v>
      </c>
      <c r="C135" s="37" t="s">
        <v>684</v>
      </c>
      <c r="D135" s="37" t="s">
        <v>687</v>
      </c>
      <c r="E135" s="37" t="s">
        <v>282</v>
      </c>
      <c r="F135" s="38">
        <v>317360</v>
      </c>
      <c r="G135" s="52">
        <v>332360</v>
      </c>
      <c r="H135" s="52">
        <v>320510</v>
      </c>
      <c r="I135" s="46">
        <f t="shared" si="1"/>
        <v>96.434588999879651</v>
      </c>
    </row>
    <row r="136" spans="1:9" ht="37.5" x14ac:dyDescent="0.2">
      <c r="A136" s="36" t="s">
        <v>612</v>
      </c>
      <c r="B136" s="37" t="s">
        <v>308</v>
      </c>
      <c r="C136" s="37" t="s">
        <v>684</v>
      </c>
      <c r="D136" s="37" t="s">
        <v>687</v>
      </c>
      <c r="E136" s="37" t="s">
        <v>284</v>
      </c>
      <c r="F136" s="38">
        <v>317360</v>
      </c>
      <c r="G136" s="52">
        <v>332360</v>
      </c>
      <c r="H136" s="52">
        <v>320510</v>
      </c>
      <c r="I136" s="46">
        <f t="shared" si="1"/>
        <v>96.434588999879651</v>
      </c>
    </row>
    <row r="137" spans="1:9" ht="112.5" x14ac:dyDescent="0.2">
      <c r="A137" s="36" t="s">
        <v>848</v>
      </c>
      <c r="B137" s="37" t="s">
        <v>308</v>
      </c>
      <c r="C137" s="37" t="s">
        <v>684</v>
      </c>
      <c r="D137" s="37" t="s">
        <v>688</v>
      </c>
      <c r="E137" s="37" t="s">
        <v>602</v>
      </c>
      <c r="F137" s="38">
        <v>277200</v>
      </c>
      <c r="G137" s="52">
        <v>0</v>
      </c>
      <c r="H137" s="52">
        <v>0</v>
      </c>
      <c r="I137" s="46" t="e">
        <f t="shared" si="1"/>
        <v>#DIV/0!</v>
      </c>
    </row>
    <row r="138" spans="1:9" ht="37.5" x14ac:dyDescent="0.2">
      <c r="A138" s="36" t="s">
        <v>840</v>
      </c>
      <c r="B138" s="37" t="s">
        <v>308</v>
      </c>
      <c r="C138" s="37" t="s">
        <v>684</v>
      </c>
      <c r="D138" s="37" t="s">
        <v>688</v>
      </c>
      <c r="E138" s="37" t="s">
        <v>322</v>
      </c>
      <c r="F138" s="38">
        <v>111600</v>
      </c>
      <c r="G138" s="52">
        <v>0</v>
      </c>
      <c r="H138" s="52">
        <v>0</v>
      </c>
      <c r="I138" s="46" t="e">
        <f t="shared" si="1"/>
        <v>#DIV/0!</v>
      </c>
    </row>
    <row r="139" spans="1:9" ht="37.5" x14ac:dyDescent="0.2">
      <c r="A139" s="36" t="s">
        <v>797</v>
      </c>
      <c r="B139" s="37" t="s">
        <v>308</v>
      </c>
      <c r="C139" s="37" t="s">
        <v>684</v>
      </c>
      <c r="D139" s="37" t="s">
        <v>688</v>
      </c>
      <c r="E139" s="37" t="s">
        <v>402</v>
      </c>
      <c r="F139" s="38">
        <v>111600</v>
      </c>
      <c r="G139" s="52">
        <v>0</v>
      </c>
      <c r="H139" s="52">
        <v>0</v>
      </c>
      <c r="I139" s="46" t="e">
        <f t="shared" si="1"/>
        <v>#DIV/0!</v>
      </c>
    </row>
    <row r="140" spans="1:9" ht="56.25" x14ac:dyDescent="0.2">
      <c r="A140" s="36" t="s">
        <v>837</v>
      </c>
      <c r="B140" s="37" t="s">
        <v>308</v>
      </c>
      <c r="C140" s="37" t="s">
        <v>684</v>
      </c>
      <c r="D140" s="37" t="s">
        <v>688</v>
      </c>
      <c r="E140" s="37" t="s">
        <v>315</v>
      </c>
      <c r="F140" s="38">
        <v>165600</v>
      </c>
      <c r="G140" s="52">
        <v>0</v>
      </c>
      <c r="H140" s="52">
        <v>0</v>
      </c>
      <c r="I140" s="46" t="e">
        <f t="shared" si="1"/>
        <v>#DIV/0!</v>
      </c>
    </row>
    <row r="141" spans="1:9" ht="18.75" x14ac:dyDescent="0.2">
      <c r="A141" s="36" t="s">
        <v>660</v>
      </c>
      <c r="B141" s="37" t="s">
        <v>308</v>
      </c>
      <c r="C141" s="37" t="s">
        <v>684</v>
      </c>
      <c r="D141" s="37" t="s">
        <v>688</v>
      </c>
      <c r="E141" s="37" t="s">
        <v>317</v>
      </c>
      <c r="F141" s="38">
        <v>165600</v>
      </c>
      <c r="G141" s="52">
        <v>0</v>
      </c>
      <c r="H141" s="52">
        <v>0</v>
      </c>
      <c r="I141" s="46" t="e">
        <f t="shared" si="1"/>
        <v>#DIV/0!</v>
      </c>
    </row>
    <row r="142" spans="1:9" ht="75" x14ac:dyDescent="0.2">
      <c r="A142" s="36" t="s">
        <v>1322</v>
      </c>
      <c r="B142" s="37" t="s">
        <v>308</v>
      </c>
      <c r="C142" s="37" t="s">
        <v>684</v>
      </c>
      <c r="D142" s="37" t="s">
        <v>1309</v>
      </c>
      <c r="E142" s="37" t="s">
        <v>602</v>
      </c>
      <c r="F142" s="38">
        <v>0</v>
      </c>
      <c r="G142" s="52">
        <v>201970.93</v>
      </c>
      <c r="H142" s="52">
        <v>201970.93</v>
      </c>
      <c r="I142" s="46">
        <f t="shared" si="1"/>
        <v>100</v>
      </c>
    </row>
    <row r="143" spans="1:9" ht="93.75" x14ac:dyDescent="0.2">
      <c r="A143" s="36" t="s">
        <v>609</v>
      </c>
      <c r="B143" s="37" t="s">
        <v>308</v>
      </c>
      <c r="C143" s="37" t="s">
        <v>684</v>
      </c>
      <c r="D143" s="37" t="s">
        <v>1309</v>
      </c>
      <c r="E143" s="37" t="s">
        <v>278</v>
      </c>
      <c r="F143" s="38">
        <v>0</v>
      </c>
      <c r="G143" s="52">
        <v>201970.93</v>
      </c>
      <c r="H143" s="52">
        <v>201970.93</v>
      </c>
      <c r="I143" s="46">
        <f t="shared" si="1"/>
        <v>100</v>
      </c>
    </row>
    <row r="144" spans="1:9" ht="37.5" x14ac:dyDescent="0.2">
      <c r="A144" s="36" t="s">
        <v>676</v>
      </c>
      <c r="B144" s="37" t="s">
        <v>308</v>
      </c>
      <c r="C144" s="37" t="s">
        <v>684</v>
      </c>
      <c r="D144" s="37" t="s">
        <v>1309</v>
      </c>
      <c r="E144" s="37" t="s">
        <v>334</v>
      </c>
      <c r="F144" s="38">
        <v>0</v>
      </c>
      <c r="G144" s="52">
        <v>36856.26</v>
      </c>
      <c r="H144" s="52">
        <v>36856.26</v>
      </c>
      <c r="I144" s="46">
        <f t="shared" si="1"/>
        <v>100</v>
      </c>
    </row>
    <row r="145" spans="1:9" ht="37.5" x14ac:dyDescent="0.2">
      <c r="A145" s="36" t="s">
        <v>610</v>
      </c>
      <c r="B145" s="37" t="s">
        <v>308</v>
      </c>
      <c r="C145" s="37" t="s">
        <v>684</v>
      </c>
      <c r="D145" s="37" t="s">
        <v>1309</v>
      </c>
      <c r="E145" s="37" t="s">
        <v>280</v>
      </c>
      <c r="F145" s="38">
        <v>0</v>
      </c>
      <c r="G145" s="52">
        <v>165114.67000000001</v>
      </c>
      <c r="H145" s="52">
        <v>165114.67000000001</v>
      </c>
      <c r="I145" s="46">
        <f t="shared" si="1"/>
        <v>100</v>
      </c>
    </row>
    <row r="146" spans="1:9" ht="75" x14ac:dyDescent="0.2">
      <c r="A146" s="36" t="s">
        <v>1323</v>
      </c>
      <c r="B146" s="37" t="s">
        <v>308</v>
      </c>
      <c r="C146" s="37" t="s">
        <v>684</v>
      </c>
      <c r="D146" s="37" t="s">
        <v>1311</v>
      </c>
      <c r="E146" s="37" t="s">
        <v>602</v>
      </c>
      <c r="F146" s="38">
        <v>0</v>
      </c>
      <c r="G146" s="52">
        <v>80422.009999999995</v>
      </c>
      <c r="H146" s="52">
        <v>80422.009999999995</v>
      </c>
      <c r="I146" s="46">
        <f t="shared" si="1"/>
        <v>100</v>
      </c>
    </row>
    <row r="147" spans="1:9" ht="93.75" x14ac:dyDescent="0.2">
      <c r="A147" s="36" t="s">
        <v>609</v>
      </c>
      <c r="B147" s="37" t="s">
        <v>308</v>
      </c>
      <c r="C147" s="37" t="s">
        <v>684</v>
      </c>
      <c r="D147" s="37" t="s">
        <v>1311</v>
      </c>
      <c r="E147" s="37" t="s">
        <v>278</v>
      </c>
      <c r="F147" s="38">
        <v>0</v>
      </c>
      <c r="G147" s="52">
        <v>80422.009999999995</v>
      </c>
      <c r="H147" s="52">
        <v>80422.009999999995</v>
      </c>
      <c r="I147" s="46">
        <f t="shared" si="1"/>
        <v>100</v>
      </c>
    </row>
    <row r="148" spans="1:9" ht="37.5" x14ac:dyDescent="0.2">
      <c r="A148" s="36" t="s">
        <v>676</v>
      </c>
      <c r="B148" s="37" t="s">
        <v>308</v>
      </c>
      <c r="C148" s="37" t="s">
        <v>684</v>
      </c>
      <c r="D148" s="37" t="s">
        <v>1311</v>
      </c>
      <c r="E148" s="37" t="s">
        <v>334</v>
      </c>
      <c r="F148" s="38">
        <v>0</v>
      </c>
      <c r="G148" s="52">
        <v>80422.009999999995</v>
      </c>
      <c r="H148" s="52">
        <v>80422.009999999995</v>
      </c>
      <c r="I148" s="46">
        <f t="shared" si="1"/>
        <v>100</v>
      </c>
    </row>
    <row r="149" spans="1:9" ht="37.5" x14ac:dyDescent="0.2">
      <c r="A149" s="36" t="s">
        <v>1289</v>
      </c>
      <c r="B149" s="37" t="s">
        <v>308</v>
      </c>
      <c r="C149" s="37" t="s">
        <v>684</v>
      </c>
      <c r="D149" s="37" t="s">
        <v>1288</v>
      </c>
      <c r="E149" s="37" t="s">
        <v>602</v>
      </c>
      <c r="F149" s="38">
        <v>0</v>
      </c>
      <c r="G149" s="52">
        <v>154795.76</v>
      </c>
      <c r="H149" s="52">
        <v>154795.76</v>
      </c>
      <c r="I149" s="46">
        <f t="shared" si="1"/>
        <v>100</v>
      </c>
    </row>
    <row r="150" spans="1:9" ht="93.75" x14ac:dyDescent="0.2">
      <c r="A150" s="36" t="s">
        <v>609</v>
      </c>
      <c r="B150" s="37" t="s">
        <v>308</v>
      </c>
      <c r="C150" s="37" t="s">
        <v>684</v>
      </c>
      <c r="D150" s="37" t="s">
        <v>1288</v>
      </c>
      <c r="E150" s="37" t="s">
        <v>278</v>
      </c>
      <c r="F150" s="38">
        <v>0</v>
      </c>
      <c r="G150" s="52">
        <v>154795.76</v>
      </c>
      <c r="H150" s="52">
        <v>154795.76</v>
      </c>
      <c r="I150" s="46">
        <f t="shared" si="1"/>
        <v>100</v>
      </c>
    </row>
    <row r="151" spans="1:9" ht="37.5" x14ac:dyDescent="0.2">
      <c r="A151" s="36" t="s">
        <v>610</v>
      </c>
      <c r="B151" s="37" t="s">
        <v>308</v>
      </c>
      <c r="C151" s="37" t="s">
        <v>684</v>
      </c>
      <c r="D151" s="37" t="s">
        <v>1288</v>
      </c>
      <c r="E151" s="37" t="s">
        <v>280</v>
      </c>
      <c r="F151" s="38">
        <v>0</v>
      </c>
      <c r="G151" s="52">
        <v>154795.76</v>
      </c>
      <c r="H151" s="52">
        <v>154795.76</v>
      </c>
      <c r="I151" s="46">
        <f t="shared" si="1"/>
        <v>100</v>
      </c>
    </row>
    <row r="152" spans="1:9" ht="18.75" x14ac:dyDescent="0.2">
      <c r="A152" s="36" t="s">
        <v>792</v>
      </c>
      <c r="B152" s="37" t="s">
        <v>308</v>
      </c>
      <c r="C152" s="37" t="s">
        <v>793</v>
      </c>
      <c r="D152" s="37" t="s">
        <v>601</v>
      </c>
      <c r="E152" s="37" t="s">
        <v>602</v>
      </c>
      <c r="F152" s="38">
        <v>0</v>
      </c>
      <c r="G152" s="52">
        <v>77200</v>
      </c>
      <c r="H152" s="52">
        <v>77200</v>
      </c>
      <c r="I152" s="46">
        <f t="shared" si="1"/>
        <v>100</v>
      </c>
    </row>
    <row r="153" spans="1:9" ht="18.75" x14ac:dyDescent="0.2">
      <c r="A153" s="36" t="s">
        <v>798</v>
      </c>
      <c r="B153" s="37" t="s">
        <v>308</v>
      </c>
      <c r="C153" s="37" t="s">
        <v>799</v>
      </c>
      <c r="D153" s="37" t="s">
        <v>601</v>
      </c>
      <c r="E153" s="37" t="s">
        <v>602</v>
      </c>
      <c r="F153" s="38">
        <v>0</v>
      </c>
      <c r="G153" s="52">
        <v>77200</v>
      </c>
      <c r="H153" s="52">
        <v>77200</v>
      </c>
      <c r="I153" s="46">
        <f t="shared" si="1"/>
        <v>100</v>
      </c>
    </row>
    <row r="154" spans="1:9" ht="131.25" x14ac:dyDescent="0.2">
      <c r="A154" s="36" t="s">
        <v>839</v>
      </c>
      <c r="B154" s="37" t="s">
        <v>308</v>
      </c>
      <c r="C154" s="37" t="s">
        <v>799</v>
      </c>
      <c r="D154" s="37" t="s">
        <v>669</v>
      </c>
      <c r="E154" s="37" t="s">
        <v>602</v>
      </c>
      <c r="F154" s="38">
        <v>0</v>
      </c>
      <c r="G154" s="52">
        <v>44800</v>
      </c>
      <c r="H154" s="52">
        <v>44800</v>
      </c>
      <c r="I154" s="46">
        <f t="shared" si="1"/>
        <v>100</v>
      </c>
    </row>
    <row r="155" spans="1:9" ht="37.5" x14ac:dyDescent="0.2">
      <c r="A155" s="36" t="s">
        <v>840</v>
      </c>
      <c r="B155" s="37" t="s">
        <v>308</v>
      </c>
      <c r="C155" s="37" t="s">
        <v>799</v>
      </c>
      <c r="D155" s="37" t="s">
        <v>669</v>
      </c>
      <c r="E155" s="37" t="s">
        <v>322</v>
      </c>
      <c r="F155" s="38">
        <v>0</v>
      </c>
      <c r="G155" s="52">
        <v>44800</v>
      </c>
      <c r="H155" s="52">
        <v>44800</v>
      </c>
      <c r="I155" s="46">
        <f t="shared" si="1"/>
        <v>100</v>
      </c>
    </row>
    <row r="156" spans="1:9" ht="37.5" x14ac:dyDescent="0.2">
      <c r="A156" s="36" t="s">
        <v>797</v>
      </c>
      <c r="B156" s="37" t="s">
        <v>308</v>
      </c>
      <c r="C156" s="37" t="s">
        <v>799</v>
      </c>
      <c r="D156" s="37" t="s">
        <v>669</v>
      </c>
      <c r="E156" s="37" t="s">
        <v>402</v>
      </c>
      <c r="F156" s="38">
        <v>0</v>
      </c>
      <c r="G156" s="52">
        <v>44800</v>
      </c>
      <c r="H156" s="52">
        <v>44800</v>
      </c>
      <c r="I156" s="46">
        <f t="shared" si="1"/>
        <v>100</v>
      </c>
    </row>
    <row r="157" spans="1:9" ht="112.5" x14ac:dyDescent="0.2">
      <c r="A157" s="36" t="s">
        <v>848</v>
      </c>
      <c r="B157" s="37" t="s">
        <v>308</v>
      </c>
      <c r="C157" s="37" t="s">
        <v>799</v>
      </c>
      <c r="D157" s="37" t="s">
        <v>688</v>
      </c>
      <c r="E157" s="37" t="s">
        <v>602</v>
      </c>
      <c r="F157" s="38">
        <v>0</v>
      </c>
      <c r="G157" s="52">
        <v>32400</v>
      </c>
      <c r="H157" s="52">
        <v>32400</v>
      </c>
      <c r="I157" s="46">
        <f t="shared" si="1"/>
        <v>100</v>
      </c>
    </row>
    <row r="158" spans="1:9" ht="37.5" x14ac:dyDescent="0.2">
      <c r="A158" s="36" t="s">
        <v>840</v>
      </c>
      <c r="B158" s="37" t="s">
        <v>308</v>
      </c>
      <c r="C158" s="37" t="s">
        <v>799</v>
      </c>
      <c r="D158" s="37" t="s">
        <v>688</v>
      </c>
      <c r="E158" s="37" t="s">
        <v>322</v>
      </c>
      <c r="F158" s="38">
        <v>0</v>
      </c>
      <c r="G158" s="52">
        <v>32400</v>
      </c>
      <c r="H158" s="52">
        <v>32400</v>
      </c>
      <c r="I158" s="46">
        <f t="shared" si="1"/>
        <v>100</v>
      </c>
    </row>
    <row r="159" spans="1:9" ht="37.5" x14ac:dyDescent="0.2">
      <c r="A159" s="36" t="s">
        <v>797</v>
      </c>
      <c r="B159" s="37" t="s">
        <v>308</v>
      </c>
      <c r="C159" s="37" t="s">
        <v>799</v>
      </c>
      <c r="D159" s="37" t="s">
        <v>688</v>
      </c>
      <c r="E159" s="37" t="s">
        <v>402</v>
      </c>
      <c r="F159" s="38">
        <v>0</v>
      </c>
      <c r="G159" s="52">
        <v>32400</v>
      </c>
      <c r="H159" s="52">
        <v>32400</v>
      </c>
      <c r="I159" s="46">
        <f t="shared" si="1"/>
        <v>100</v>
      </c>
    </row>
    <row r="160" spans="1:9" ht="18.75" x14ac:dyDescent="0.2">
      <c r="A160" s="36" t="s">
        <v>689</v>
      </c>
      <c r="B160" s="37" t="s">
        <v>308</v>
      </c>
      <c r="C160" s="37" t="s">
        <v>690</v>
      </c>
      <c r="D160" s="37" t="s">
        <v>601</v>
      </c>
      <c r="E160" s="37" t="s">
        <v>602</v>
      </c>
      <c r="F160" s="38">
        <v>50388082</v>
      </c>
      <c r="G160" s="52">
        <v>72629287.650000006</v>
      </c>
      <c r="H160" s="52">
        <v>71251180.019999996</v>
      </c>
      <c r="I160" s="46">
        <f t="shared" si="1"/>
        <v>98.102545578250613</v>
      </c>
    </row>
    <row r="161" spans="1:9" ht="18.75" x14ac:dyDescent="0.2">
      <c r="A161" s="36" t="s">
        <v>691</v>
      </c>
      <c r="B161" s="37" t="s">
        <v>308</v>
      </c>
      <c r="C161" s="37" t="s">
        <v>692</v>
      </c>
      <c r="D161" s="37" t="s">
        <v>601</v>
      </c>
      <c r="E161" s="37" t="s">
        <v>602</v>
      </c>
      <c r="F161" s="38">
        <v>31879608</v>
      </c>
      <c r="G161" s="52">
        <v>50496003.240000002</v>
      </c>
      <c r="H161" s="52">
        <v>49631252.229999997</v>
      </c>
      <c r="I161" s="46">
        <f t="shared" si="1"/>
        <v>98.287486227593163</v>
      </c>
    </row>
    <row r="162" spans="1:9" ht="56.25" x14ac:dyDescent="0.2">
      <c r="A162" s="36" t="s">
        <v>849</v>
      </c>
      <c r="B162" s="37" t="s">
        <v>308</v>
      </c>
      <c r="C162" s="37" t="s">
        <v>692</v>
      </c>
      <c r="D162" s="37" t="s">
        <v>695</v>
      </c>
      <c r="E162" s="37" t="s">
        <v>602</v>
      </c>
      <c r="F162" s="38">
        <v>10000</v>
      </c>
      <c r="G162" s="52">
        <v>372756</v>
      </c>
      <c r="H162" s="52">
        <v>372756</v>
      </c>
      <c r="I162" s="46">
        <f t="shared" si="1"/>
        <v>100</v>
      </c>
    </row>
    <row r="163" spans="1:9" ht="56.25" x14ac:dyDescent="0.2">
      <c r="A163" s="36" t="s">
        <v>837</v>
      </c>
      <c r="B163" s="37" t="s">
        <v>308</v>
      </c>
      <c r="C163" s="37" t="s">
        <v>692</v>
      </c>
      <c r="D163" s="37" t="s">
        <v>695</v>
      </c>
      <c r="E163" s="37" t="s">
        <v>315</v>
      </c>
      <c r="F163" s="38">
        <v>10000</v>
      </c>
      <c r="G163" s="52">
        <v>372756</v>
      </c>
      <c r="H163" s="52">
        <v>372756</v>
      </c>
      <c r="I163" s="46">
        <f t="shared" si="1"/>
        <v>100</v>
      </c>
    </row>
    <row r="164" spans="1:9" ht="18.75" x14ac:dyDescent="0.2">
      <c r="A164" s="36" t="s">
        <v>660</v>
      </c>
      <c r="B164" s="37" t="s">
        <v>308</v>
      </c>
      <c r="C164" s="37" t="s">
        <v>692</v>
      </c>
      <c r="D164" s="37" t="s">
        <v>695</v>
      </c>
      <c r="E164" s="37" t="s">
        <v>317</v>
      </c>
      <c r="F164" s="38">
        <v>10000</v>
      </c>
      <c r="G164" s="52">
        <v>372756</v>
      </c>
      <c r="H164" s="52">
        <v>372756</v>
      </c>
      <c r="I164" s="46">
        <f t="shared" si="1"/>
        <v>100</v>
      </c>
    </row>
    <row r="165" spans="1:9" ht="18.75" x14ac:dyDescent="0.2">
      <c r="A165" s="36" t="s">
        <v>850</v>
      </c>
      <c r="B165" s="37" t="s">
        <v>308</v>
      </c>
      <c r="C165" s="37" t="s">
        <v>692</v>
      </c>
      <c r="D165" s="37" t="s">
        <v>696</v>
      </c>
      <c r="E165" s="37" t="s">
        <v>602</v>
      </c>
      <c r="F165" s="38">
        <v>27281417</v>
      </c>
      <c r="G165" s="52">
        <v>44986350.939999998</v>
      </c>
      <c r="H165" s="52">
        <v>44266097.960000001</v>
      </c>
      <c r="I165" s="46">
        <f t="shared" si="1"/>
        <v>98.398952204501697</v>
      </c>
    </row>
    <row r="166" spans="1:9" ht="56.25" x14ac:dyDescent="0.2">
      <c r="A166" s="36" t="s">
        <v>837</v>
      </c>
      <c r="B166" s="37" t="s">
        <v>308</v>
      </c>
      <c r="C166" s="37" t="s">
        <v>692</v>
      </c>
      <c r="D166" s="37" t="s">
        <v>696</v>
      </c>
      <c r="E166" s="37" t="s">
        <v>315</v>
      </c>
      <c r="F166" s="38">
        <v>27281417</v>
      </c>
      <c r="G166" s="52">
        <v>44986350.939999998</v>
      </c>
      <c r="H166" s="52">
        <v>44266097.960000001</v>
      </c>
      <c r="I166" s="46">
        <f t="shared" si="1"/>
        <v>98.398952204501697</v>
      </c>
    </row>
    <row r="167" spans="1:9" ht="18.75" x14ac:dyDescent="0.2">
      <c r="A167" s="36" t="s">
        <v>660</v>
      </c>
      <c r="B167" s="37" t="s">
        <v>308</v>
      </c>
      <c r="C167" s="37" t="s">
        <v>692</v>
      </c>
      <c r="D167" s="37" t="s">
        <v>696</v>
      </c>
      <c r="E167" s="37" t="s">
        <v>317</v>
      </c>
      <c r="F167" s="38">
        <v>11610831</v>
      </c>
      <c r="G167" s="52">
        <v>18117233.940000001</v>
      </c>
      <c r="H167" s="52">
        <v>17681967.57</v>
      </c>
      <c r="I167" s="46">
        <f t="shared" si="1"/>
        <v>97.597500968185869</v>
      </c>
    </row>
    <row r="168" spans="1:9" ht="18.75" x14ac:dyDescent="0.2">
      <c r="A168" s="36" t="s">
        <v>697</v>
      </c>
      <c r="B168" s="37" t="s">
        <v>308</v>
      </c>
      <c r="C168" s="37" t="s">
        <v>692</v>
      </c>
      <c r="D168" s="37" t="s">
        <v>696</v>
      </c>
      <c r="E168" s="37" t="s">
        <v>340</v>
      </c>
      <c r="F168" s="38">
        <v>15670586</v>
      </c>
      <c r="G168" s="52">
        <v>26869117</v>
      </c>
      <c r="H168" s="52">
        <v>26584130.390000001</v>
      </c>
      <c r="I168" s="46">
        <f t="shared" si="1"/>
        <v>98.939352528778684</v>
      </c>
    </row>
    <row r="169" spans="1:9" ht="37.5" x14ac:dyDescent="0.2">
      <c r="A169" s="36" t="s">
        <v>851</v>
      </c>
      <c r="B169" s="37" t="s">
        <v>308</v>
      </c>
      <c r="C169" s="37" t="s">
        <v>692</v>
      </c>
      <c r="D169" s="37" t="s">
        <v>694</v>
      </c>
      <c r="E169" s="37" t="s">
        <v>602</v>
      </c>
      <c r="F169" s="38">
        <v>2375945</v>
      </c>
      <c r="G169" s="52">
        <v>2580845</v>
      </c>
      <c r="H169" s="52">
        <v>2451095.7999999998</v>
      </c>
      <c r="I169" s="46">
        <f t="shared" si="1"/>
        <v>94.97260780868281</v>
      </c>
    </row>
    <row r="170" spans="1:9" ht="37.5" x14ac:dyDescent="0.2">
      <c r="A170" s="36" t="s">
        <v>611</v>
      </c>
      <c r="B170" s="37" t="s">
        <v>308</v>
      </c>
      <c r="C170" s="37" t="s">
        <v>692</v>
      </c>
      <c r="D170" s="37" t="s">
        <v>694</v>
      </c>
      <c r="E170" s="37" t="s">
        <v>282</v>
      </c>
      <c r="F170" s="38">
        <v>1258435</v>
      </c>
      <c r="G170" s="52">
        <v>1258435</v>
      </c>
      <c r="H170" s="52">
        <v>1218878</v>
      </c>
      <c r="I170" s="46">
        <f t="shared" si="1"/>
        <v>96.856651316913471</v>
      </c>
    </row>
    <row r="171" spans="1:9" ht="37.5" x14ac:dyDescent="0.2">
      <c r="A171" s="36" t="s">
        <v>612</v>
      </c>
      <c r="B171" s="37" t="s">
        <v>308</v>
      </c>
      <c r="C171" s="37" t="s">
        <v>692</v>
      </c>
      <c r="D171" s="37" t="s">
        <v>694</v>
      </c>
      <c r="E171" s="37" t="s">
        <v>284</v>
      </c>
      <c r="F171" s="38">
        <v>1258435</v>
      </c>
      <c r="G171" s="52">
        <v>1258435</v>
      </c>
      <c r="H171" s="52">
        <v>1218878</v>
      </c>
      <c r="I171" s="46">
        <f t="shared" si="1"/>
        <v>96.856651316913471</v>
      </c>
    </row>
    <row r="172" spans="1:9" ht="56.25" x14ac:dyDescent="0.2">
      <c r="A172" s="36" t="s">
        <v>837</v>
      </c>
      <c r="B172" s="37" t="s">
        <v>308</v>
      </c>
      <c r="C172" s="37" t="s">
        <v>692</v>
      </c>
      <c r="D172" s="37" t="s">
        <v>694</v>
      </c>
      <c r="E172" s="37" t="s">
        <v>315</v>
      </c>
      <c r="F172" s="38">
        <v>1117510</v>
      </c>
      <c r="G172" s="52">
        <v>1322410</v>
      </c>
      <c r="H172" s="52">
        <v>1232217.8</v>
      </c>
      <c r="I172" s="46">
        <f t="shared" si="1"/>
        <v>93.17970977230965</v>
      </c>
    </row>
    <row r="173" spans="1:9" ht="18.75" x14ac:dyDescent="0.2">
      <c r="A173" s="36" t="s">
        <v>660</v>
      </c>
      <c r="B173" s="37" t="s">
        <v>308</v>
      </c>
      <c r="C173" s="37" t="s">
        <v>692</v>
      </c>
      <c r="D173" s="37" t="s">
        <v>694</v>
      </c>
      <c r="E173" s="37" t="s">
        <v>317</v>
      </c>
      <c r="F173" s="38">
        <v>1117510</v>
      </c>
      <c r="G173" s="52">
        <v>1322410</v>
      </c>
      <c r="H173" s="52">
        <v>1232217.8</v>
      </c>
      <c r="I173" s="46">
        <f t="shared" si="1"/>
        <v>93.17970977230965</v>
      </c>
    </row>
    <row r="174" spans="1:9" ht="56.25" x14ac:dyDescent="0.2">
      <c r="A174" s="36" t="s">
        <v>847</v>
      </c>
      <c r="B174" s="37" t="s">
        <v>308</v>
      </c>
      <c r="C174" s="37" t="s">
        <v>692</v>
      </c>
      <c r="D174" s="37" t="s">
        <v>693</v>
      </c>
      <c r="E174" s="37" t="s">
        <v>602</v>
      </c>
      <c r="F174" s="38">
        <v>2212246</v>
      </c>
      <c r="G174" s="52">
        <v>2546419</v>
      </c>
      <c r="H174" s="52">
        <v>2531670.17</v>
      </c>
      <c r="I174" s="46">
        <f t="shared" si="1"/>
        <v>99.420801132885046</v>
      </c>
    </row>
    <row r="175" spans="1:9" ht="93.75" x14ac:dyDescent="0.2">
      <c r="A175" s="36" t="s">
        <v>609</v>
      </c>
      <c r="B175" s="37" t="s">
        <v>308</v>
      </c>
      <c r="C175" s="37" t="s">
        <v>692</v>
      </c>
      <c r="D175" s="37" t="s">
        <v>693</v>
      </c>
      <c r="E175" s="37" t="s">
        <v>278</v>
      </c>
      <c r="F175" s="38">
        <v>2203346</v>
      </c>
      <c r="G175" s="52">
        <v>2537519</v>
      </c>
      <c r="H175" s="52">
        <v>2524770.17</v>
      </c>
      <c r="I175" s="46">
        <f t="shared" si="1"/>
        <v>99.497586816098718</v>
      </c>
    </row>
    <row r="176" spans="1:9" ht="37.5" x14ac:dyDescent="0.2">
      <c r="A176" s="36" t="s">
        <v>676</v>
      </c>
      <c r="B176" s="37" t="s">
        <v>308</v>
      </c>
      <c r="C176" s="37" t="s">
        <v>692</v>
      </c>
      <c r="D176" s="37" t="s">
        <v>693</v>
      </c>
      <c r="E176" s="37" t="s">
        <v>334</v>
      </c>
      <c r="F176" s="38">
        <v>2203346</v>
      </c>
      <c r="G176" s="52">
        <v>2537519</v>
      </c>
      <c r="H176" s="52">
        <v>2524770.17</v>
      </c>
      <c r="I176" s="46">
        <f t="shared" si="1"/>
        <v>99.497586816098718</v>
      </c>
    </row>
    <row r="177" spans="1:9" ht="37.5" x14ac:dyDescent="0.2">
      <c r="A177" s="36" t="s">
        <v>611</v>
      </c>
      <c r="B177" s="37" t="s">
        <v>308</v>
      </c>
      <c r="C177" s="37" t="s">
        <v>692</v>
      </c>
      <c r="D177" s="37" t="s">
        <v>693</v>
      </c>
      <c r="E177" s="37" t="s">
        <v>282</v>
      </c>
      <c r="F177" s="38">
        <v>8900</v>
      </c>
      <c r="G177" s="52">
        <v>8900</v>
      </c>
      <c r="H177" s="52">
        <v>6900</v>
      </c>
      <c r="I177" s="46">
        <f t="shared" si="1"/>
        <v>77.528089887640448</v>
      </c>
    </row>
    <row r="178" spans="1:9" ht="37.5" x14ac:dyDescent="0.2">
      <c r="A178" s="36" t="s">
        <v>612</v>
      </c>
      <c r="B178" s="37" t="s">
        <v>308</v>
      </c>
      <c r="C178" s="37" t="s">
        <v>692</v>
      </c>
      <c r="D178" s="37" t="s">
        <v>693</v>
      </c>
      <c r="E178" s="37" t="s">
        <v>284</v>
      </c>
      <c r="F178" s="38">
        <v>8900</v>
      </c>
      <c r="G178" s="52">
        <v>8900</v>
      </c>
      <c r="H178" s="52">
        <v>6900</v>
      </c>
      <c r="I178" s="46">
        <f t="shared" si="1"/>
        <v>77.528089887640448</v>
      </c>
    </row>
    <row r="179" spans="1:9" ht="75" x14ac:dyDescent="0.2">
      <c r="A179" s="36" t="s">
        <v>1322</v>
      </c>
      <c r="B179" s="37" t="s">
        <v>308</v>
      </c>
      <c r="C179" s="37" t="s">
        <v>692</v>
      </c>
      <c r="D179" s="37" t="s">
        <v>1309</v>
      </c>
      <c r="E179" s="37" t="s">
        <v>602</v>
      </c>
      <c r="F179" s="38">
        <v>0</v>
      </c>
      <c r="G179" s="52">
        <v>9632.2999999999993</v>
      </c>
      <c r="H179" s="52">
        <v>9632.2999999999993</v>
      </c>
      <c r="I179" s="46">
        <f t="shared" si="1"/>
        <v>100</v>
      </c>
    </row>
    <row r="180" spans="1:9" ht="93.75" x14ac:dyDescent="0.2">
      <c r="A180" s="36" t="s">
        <v>609</v>
      </c>
      <c r="B180" s="37" t="s">
        <v>308</v>
      </c>
      <c r="C180" s="37" t="s">
        <v>692</v>
      </c>
      <c r="D180" s="37" t="s">
        <v>1309</v>
      </c>
      <c r="E180" s="37" t="s">
        <v>278</v>
      </c>
      <c r="F180" s="38">
        <v>0</v>
      </c>
      <c r="G180" s="52">
        <v>9632.2999999999993</v>
      </c>
      <c r="H180" s="52">
        <v>9632.2999999999993</v>
      </c>
      <c r="I180" s="46">
        <f t="shared" si="1"/>
        <v>100</v>
      </c>
    </row>
    <row r="181" spans="1:9" ht="37.5" x14ac:dyDescent="0.2">
      <c r="A181" s="36" t="s">
        <v>676</v>
      </c>
      <c r="B181" s="37" t="s">
        <v>308</v>
      </c>
      <c r="C181" s="37" t="s">
        <v>692</v>
      </c>
      <c r="D181" s="37" t="s">
        <v>1309</v>
      </c>
      <c r="E181" s="37" t="s">
        <v>334</v>
      </c>
      <c r="F181" s="38">
        <v>0</v>
      </c>
      <c r="G181" s="52">
        <v>9632.2999999999993</v>
      </c>
      <c r="H181" s="52">
        <v>9632.2999999999993</v>
      </c>
      <c r="I181" s="46">
        <f t="shared" si="1"/>
        <v>100</v>
      </c>
    </row>
    <row r="182" spans="1:9" ht="18.75" x14ac:dyDescent="0.2">
      <c r="A182" s="36" t="s">
        <v>698</v>
      </c>
      <c r="B182" s="37" t="s">
        <v>308</v>
      </c>
      <c r="C182" s="37" t="s">
        <v>699</v>
      </c>
      <c r="D182" s="37" t="s">
        <v>601</v>
      </c>
      <c r="E182" s="37" t="s">
        <v>602</v>
      </c>
      <c r="F182" s="38">
        <v>18508474</v>
      </c>
      <c r="G182" s="52">
        <v>22133284.41</v>
      </c>
      <c r="H182" s="52">
        <v>21619927.789999999</v>
      </c>
      <c r="I182" s="46">
        <f t="shared" si="1"/>
        <v>97.680612553968444</v>
      </c>
    </row>
    <row r="183" spans="1:9" ht="18.75" x14ac:dyDescent="0.2">
      <c r="A183" s="36" t="s">
        <v>836</v>
      </c>
      <c r="B183" s="37" t="s">
        <v>308</v>
      </c>
      <c r="C183" s="37" t="s">
        <v>699</v>
      </c>
      <c r="D183" s="37" t="s">
        <v>700</v>
      </c>
      <c r="E183" s="37" t="s">
        <v>602</v>
      </c>
      <c r="F183" s="38">
        <v>18508474</v>
      </c>
      <c r="G183" s="52">
        <v>22133284.41</v>
      </c>
      <c r="H183" s="52">
        <v>21619927.789999999</v>
      </c>
      <c r="I183" s="46">
        <f t="shared" si="1"/>
        <v>97.680612553968444</v>
      </c>
    </row>
    <row r="184" spans="1:9" ht="56.25" x14ac:dyDescent="0.2">
      <c r="A184" s="36" t="s">
        <v>837</v>
      </c>
      <c r="B184" s="37" t="s">
        <v>308</v>
      </c>
      <c r="C184" s="37" t="s">
        <v>699</v>
      </c>
      <c r="D184" s="37" t="s">
        <v>700</v>
      </c>
      <c r="E184" s="37" t="s">
        <v>315</v>
      </c>
      <c r="F184" s="38">
        <v>18508474</v>
      </c>
      <c r="G184" s="52">
        <v>22133284.41</v>
      </c>
      <c r="H184" s="52">
        <v>21619927.789999999</v>
      </c>
      <c r="I184" s="46">
        <f t="shared" si="1"/>
        <v>97.680612553968444</v>
      </c>
    </row>
    <row r="185" spans="1:9" ht="18.75" x14ac:dyDescent="0.2">
      <c r="A185" s="36" t="s">
        <v>660</v>
      </c>
      <c r="B185" s="37" t="s">
        <v>308</v>
      </c>
      <c r="C185" s="37" t="s">
        <v>699</v>
      </c>
      <c r="D185" s="37" t="s">
        <v>700</v>
      </c>
      <c r="E185" s="37" t="s">
        <v>317</v>
      </c>
      <c r="F185" s="38">
        <v>18508474</v>
      </c>
      <c r="G185" s="52">
        <v>22133284.41</v>
      </c>
      <c r="H185" s="52">
        <v>21619927.789999999</v>
      </c>
      <c r="I185" s="46">
        <f t="shared" si="1"/>
        <v>97.680612553968444</v>
      </c>
    </row>
    <row r="186" spans="1:9" ht="37.5" x14ac:dyDescent="0.2">
      <c r="A186" s="39" t="s">
        <v>701</v>
      </c>
      <c r="B186" s="40" t="s">
        <v>343</v>
      </c>
      <c r="C186" s="40" t="s">
        <v>600</v>
      </c>
      <c r="D186" s="40" t="s">
        <v>601</v>
      </c>
      <c r="E186" s="40" t="s">
        <v>602</v>
      </c>
      <c r="F186" s="41">
        <v>18826073</v>
      </c>
      <c r="G186" s="51">
        <v>18713409.390000001</v>
      </c>
      <c r="H186" s="51">
        <v>18522999.649999999</v>
      </c>
      <c r="I186" s="60">
        <f t="shared" si="1"/>
        <v>98.982495727893635</v>
      </c>
    </row>
    <row r="187" spans="1:9" ht="18.75" x14ac:dyDescent="0.2">
      <c r="A187" s="36" t="s">
        <v>603</v>
      </c>
      <c r="B187" s="37" t="s">
        <v>343</v>
      </c>
      <c r="C187" s="37" t="s">
        <v>604</v>
      </c>
      <c r="D187" s="37" t="s">
        <v>601</v>
      </c>
      <c r="E187" s="37" t="s">
        <v>602</v>
      </c>
      <c r="F187" s="38">
        <v>18036073</v>
      </c>
      <c r="G187" s="52">
        <v>18212274.390000001</v>
      </c>
      <c r="H187" s="52">
        <v>18060981.390000001</v>
      </c>
      <c r="I187" s="46">
        <f t="shared" si="1"/>
        <v>99.169280031915889</v>
      </c>
    </row>
    <row r="188" spans="1:9" ht="18.75" x14ac:dyDescent="0.2">
      <c r="A188" s="36" t="s">
        <v>702</v>
      </c>
      <c r="B188" s="37" t="s">
        <v>343</v>
      </c>
      <c r="C188" s="37" t="s">
        <v>703</v>
      </c>
      <c r="D188" s="37" t="s">
        <v>601</v>
      </c>
      <c r="E188" s="37" t="s">
        <v>602</v>
      </c>
      <c r="F188" s="38">
        <v>18036073</v>
      </c>
      <c r="G188" s="52">
        <v>18212274.390000001</v>
      </c>
      <c r="H188" s="52">
        <v>18060981.390000001</v>
      </c>
      <c r="I188" s="46">
        <f t="shared" si="1"/>
        <v>99.169280031915889</v>
      </c>
    </row>
    <row r="189" spans="1:9" ht="56.25" x14ac:dyDescent="0.2">
      <c r="A189" s="36" t="s">
        <v>852</v>
      </c>
      <c r="B189" s="37" t="s">
        <v>343</v>
      </c>
      <c r="C189" s="37" t="s">
        <v>703</v>
      </c>
      <c r="D189" s="37" t="s">
        <v>705</v>
      </c>
      <c r="E189" s="37" t="s">
        <v>602</v>
      </c>
      <c r="F189" s="38">
        <v>393000</v>
      </c>
      <c r="G189" s="52">
        <v>93000</v>
      </c>
      <c r="H189" s="52">
        <v>44148.89</v>
      </c>
      <c r="I189" s="46">
        <f t="shared" si="1"/>
        <v>47.471924731182796</v>
      </c>
    </row>
    <row r="190" spans="1:9" ht="37.5" x14ac:dyDescent="0.2">
      <c r="A190" s="36" t="s">
        <v>611</v>
      </c>
      <c r="B190" s="37" t="s">
        <v>343</v>
      </c>
      <c r="C190" s="37" t="s">
        <v>703</v>
      </c>
      <c r="D190" s="37" t="s">
        <v>705</v>
      </c>
      <c r="E190" s="37" t="s">
        <v>282</v>
      </c>
      <c r="F190" s="38">
        <v>393000</v>
      </c>
      <c r="G190" s="52">
        <v>93000</v>
      </c>
      <c r="H190" s="52">
        <v>44148.89</v>
      </c>
      <c r="I190" s="46">
        <f t="shared" si="1"/>
        <v>47.471924731182796</v>
      </c>
    </row>
    <row r="191" spans="1:9" ht="37.5" x14ac:dyDescent="0.2">
      <c r="A191" s="36" t="s">
        <v>612</v>
      </c>
      <c r="B191" s="37" t="s">
        <v>343</v>
      </c>
      <c r="C191" s="37" t="s">
        <v>703</v>
      </c>
      <c r="D191" s="37" t="s">
        <v>705</v>
      </c>
      <c r="E191" s="37" t="s">
        <v>284</v>
      </c>
      <c r="F191" s="38">
        <v>393000</v>
      </c>
      <c r="G191" s="52">
        <v>93000</v>
      </c>
      <c r="H191" s="52">
        <v>44148.89</v>
      </c>
      <c r="I191" s="46">
        <f t="shared" si="1"/>
        <v>47.471924731182796</v>
      </c>
    </row>
    <row r="192" spans="1:9" ht="37.5" x14ac:dyDescent="0.2">
      <c r="A192" s="36" t="s">
        <v>853</v>
      </c>
      <c r="B192" s="37" t="s">
        <v>343</v>
      </c>
      <c r="C192" s="37" t="s">
        <v>703</v>
      </c>
      <c r="D192" s="37" t="s">
        <v>706</v>
      </c>
      <c r="E192" s="37" t="s">
        <v>602</v>
      </c>
      <c r="F192" s="38">
        <v>50000</v>
      </c>
      <c r="G192" s="52">
        <v>0</v>
      </c>
      <c r="H192" s="52">
        <v>0</v>
      </c>
      <c r="I192" s="46" t="e">
        <f t="shared" ref="I192:I264" si="2">H192/G192*100</f>
        <v>#DIV/0!</v>
      </c>
    </row>
    <row r="193" spans="1:9" ht="37.5" x14ac:dyDescent="0.2">
      <c r="A193" s="36" t="s">
        <v>611</v>
      </c>
      <c r="B193" s="37" t="s">
        <v>343</v>
      </c>
      <c r="C193" s="37" t="s">
        <v>703</v>
      </c>
      <c r="D193" s="37" t="s">
        <v>706</v>
      </c>
      <c r="E193" s="37" t="s">
        <v>282</v>
      </c>
      <c r="F193" s="38">
        <v>50000</v>
      </c>
      <c r="G193" s="52">
        <v>0</v>
      </c>
      <c r="H193" s="52">
        <v>0</v>
      </c>
      <c r="I193" s="46" t="e">
        <f t="shared" si="2"/>
        <v>#DIV/0!</v>
      </c>
    </row>
    <row r="194" spans="1:9" ht="37.5" x14ac:dyDescent="0.2">
      <c r="A194" s="36" t="s">
        <v>612</v>
      </c>
      <c r="B194" s="37" t="s">
        <v>343</v>
      </c>
      <c r="C194" s="37" t="s">
        <v>703</v>
      </c>
      <c r="D194" s="37" t="s">
        <v>706</v>
      </c>
      <c r="E194" s="37" t="s">
        <v>284</v>
      </c>
      <c r="F194" s="38">
        <v>50000</v>
      </c>
      <c r="G194" s="52">
        <v>0</v>
      </c>
      <c r="H194" s="52">
        <v>0</v>
      </c>
      <c r="I194" s="46" t="e">
        <f t="shared" si="2"/>
        <v>#DIV/0!</v>
      </c>
    </row>
    <row r="195" spans="1:9" ht="37.5" x14ac:dyDescent="0.2">
      <c r="A195" s="36" t="s">
        <v>854</v>
      </c>
      <c r="B195" s="37" t="s">
        <v>343</v>
      </c>
      <c r="C195" s="37" t="s">
        <v>703</v>
      </c>
      <c r="D195" s="37" t="s">
        <v>707</v>
      </c>
      <c r="E195" s="37" t="s">
        <v>602</v>
      </c>
      <c r="F195" s="38">
        <v>783410</v>
      </c>
      <c r="G195" s="52">
        <v>745215.91</v>
      </c>
      <c r="H195" s="52">
        <v>657907.13</v>
      </c>
      <c r="I195" s="46">
        <f t="shared" si="2"/>
        <v>88.284096081630892</v>
      </c>
    </row>
    <row r="196" spans="1:9" ht="37.5" x14ac:dyDescent="0.2">
      <c r="A196" s="36" t="s">
        <v>611</v>
      </c>
      <c r="B196" s="37" t="s">
        <v>343</v>
      </c>
      <c r="C196" s="37" t="s">
        <v>703</v>
      </c>
      <c r="D196" s="37" t="s">
        <v>707</v>
      </c>
      <c r="E196" s="37" t="s">
        <v>282</v>
      </c>
      <c r="F196" s="38">
        <v>783410</v>
      </c>
      <c r="G196" s="52">
        <v>745215.91</v>
      </c>
      <c r="H196" s="52">
        <v>657907.13</v>
      </c>
      <c r="I196" s="46">
        <f t="shared" si="2"/>
        <v>88.284096081630892</v>
      </c>
    </row>
    <row r="197" spans="1:9" ht="37.5" x14ac:dyDescent="0.2">
      <c r="A197" s="36" t="s">
        <v>612</v>
      </c>
      <c r="B197" s="37" t="s">
        <v>343</v>
      </c>
      <c r="C197" s="37" t="s">
        <v>703</v>
      </c>
      <c r="D197" s="37" t="s">
        <v>707</v>
      </c>
      <c r="E197" s="37" t="s">
        <v>284</v>
      </c>
      <c r="F197" s="38">
        <v>783410</v>
      </c>
      <c r="G197" s="52">
        <v>745215.91</v>
      </c>
      <c r="H197" s="52">
        <v>657907.13</v>
      </c>
      <c r="I197" s="46">
        <f t="shared" si="2"/>
        <v>88.284096081630892</v>
      </c>
    </row>
    <row r="198" spans="1:9" ht="37.5" x14ac:dyDescent="0.2">
      <c r="A198" s="36" t="s">
        <v>607</v>
      </c>
      <c r="B198" s="37" t="s">
        <v>343</v>
      </c>
      <c r="C198" s="37" t="s">
        <v>703</v>
      </c>
      <c r="D198" s="37" t="s">
        <v>704</v>
      </c>
      <c r="E198" s="37" t="s">
        <v>602</v>
      </c>
      <c r="F198" s="38">
        <v>16409663</v>
      </c>
      <c r="G198" s="52">
        <v>16540688.439999999</v>
      </c>
      <c r="H198" s="52">
        <v>16526555.33</v>
      </c>
      <c r="I198" s="46">
        <f t="shared" si="2"/>
        <v>99.914555491137719</v>
      </c>
    </row>
    <row r="199" spans="1:9" ht="93.75" x14ac:dyDescent="0.2">
      <c r="A199" s="36" t="s">
        <v>609</v>
      </c>
      <c r="B199" s="37" t="s">
        <v>343</v>
      </c>
      <c r="C199" s="37" t="s">
        <v>703</v>
      </c>
      <c r="D199" s="37" t="s">
        <v>704</v>
      </c>
      <c r="E199" s="37" t="s">
        <v>278</v>
      </c>
      <c r="F199" s="38">
        <v>15910405</v>
      </c>
      <c r="G199" s="52">
        <v>16119344.890000001</v>
      </c>
      <c r="H199" s="52">
        <v>16109694.189999999</v>
      </c>
      <c r="I199" s="46">
        <f t="shared" si="2"/>
        <v>99.940129700891333</v>
      </c>
    </row>
    <row r="200" spans="1:9" ht="37.5" x14ac:dyDescent="0.2">
      <c r="A200" s="36" t="s">
        <v>610</v>
      </c>
      <c r="B200" s="37" t="s">
        <v>343</v>
      </c>
      <c r="C200" s="37" t="s">
        <v>703</v>
      </c>
      <c r="D200" s="37" t="s">
        <v>704</v>
      </c>
      <c r="E200" s="37" t="s">
        <v>280</v>
      </c>
      <c r="F200" s="38">
        <v>15910405</v>
      </c>
      <c r="G200" s="52">
        <v>16119344.890000001</v>
      </c>
      <c r="H200" s="52">
        <v>16109694.189999999</v>
      </c>
      <c r="I200" s="46">
        <f t="shared" si="2"/>
        <v>99.940129700891333</v>
      </c>
    </row>
    <row r="201" spans="1:9" ht="37.5" x14ac:dyDescent="0.2">
      <c r="A201" s="36" t="s">
        <v>611</v>
      </c>
      <c r="B201" s="37" t="s">
        <v>343</v>
      </c>
      <c r="C201" s="37" t="s">
        <v>703</v>
      </c>
      <c r="D201" s="37" t="s">
        <v>704</v>
      </c>
      <c r="E201" s="37" t="s">
        <v>282</v>
      </c>
      <c r="F201" s="38">
        <v>493758</v>
      </c>
      <c r="G201" s="52">
        <v>421343.55</v>
      </c>
      <c r="H201" s="52">
        <v>416861.14</v>
      </c>
      <c r="I201" s="46">
        <f t="shared" si="2"/>
        <v>98.936162663460735</v>
      </c>
    </row>
    <row r="202" spans="1:9" ht="37.5" x14ac:dyDescent="0.2">
      <c r="A202" s="36" t="s">
        <v>612</v>
      </c>
      <c r="B202" s="37" t="s">
        <v>343</v>
      </c>
      <c r="C202" s="37" t="s">
        <v>703</v>
      </c>
      <c r="D202" s="37" t="s">
        <v>704</v>
      </c>
      <c r="E202" s="37" t="s">
        <v>284</v>
      </c>
      <c r="F202" s="38">
        <v>493758</v>
      </c>
      <c r="G202" s="52">
        <v>421343.55</v>
      </c>
      <c r="H202" s="52">
        <v>416861.14</v>
      </c>
      <c r="I202" s="46">
        <f t="shared" si="2"/>
        <v>98.936162663460735</v>
      </c>
    </row>
    <row r="203" spans="1:9" ht="18.75" x14ac:dyDescent="0.2">
      <c r="A203" s="36" t="s">
        <v>613</v>
      </c>
      <c r="B203" s="37" t="s">
        <v>343</v>
      </c>
      <c r="C203" s="37" t="s">
        <v>703</v>
      </c>
      <c r="D203" s="37" t="s">
        <v>704</v>
      </c>
      <c r="E203" s="37" t="s">
        <v>286</v>
      </c>
      <c r="F203" s="38">
        <v>5500</v>
      </c>
      <c r="G203" s="52">
        <v>0</v>
      </c>
      <c r="H203" s="52">
        <v>0</v>
      </c>
      <c r="I203" s="46" t="e">
        <f t="shared" si="2"/>
        <v>#DIV/0!</v>
      </c>
    </row>
    <row r="204" spans="1:9" ht="18.75" x14ac:dyDescent="0.2">
      <c r="A204" s="36" t="s">
        <v>614</v>
      </c>
      <c r="B204" s="37" t="s">
        <v>343</v>
      </c>
      <c r="C204" s="37" t="s">
        <v>703</v>
      </c>
      <c r="D204" s="37" t="s">
        <v>704</v>
      </c>
      <c r="E204" s="37" t="s">
        <v>288</v>
      </c>
      <c r="F204" s="38">
        <v>5500</v>
      </c>
      <c r="G204" s="52">
        <v>0</v>
      </c>
      <c r="H204" s="52">
        <v>0</v>
      </c>
      <c r="I204" s="46" t="e">
        <f t="shared" si="2"/>
        <v>#DIV/0!</v>
      </c>
    </row>
    <row r="205" spans="1:9" ht="37.5" x14ac:dyDescent="0.2">
      <c r="A205" s="36" t="s">
        <v>853</v>
      </c>
      <c r="B205" s="37" t="s">
        <v>343</v>
      </c>
      <c r="C205" s="37" t="s">
        <v>703</v>
      </c>
      <c r="D205" s="37" t="s">
        <v>708</v>
      </c>
      <c r="E205" s="37" t="s">
        <v>602</v>
      </c>
      <c r="F205" s="38">
        <v>400000</v>
      </c>
      <c r="G205" s="52">
        <v>155732.03</v>
      </c>
      <c r="H205" s="52">
        <v>154732.03</v>
      </c>
      <c r="I205" s="46">
        <f t="shared" si="2"/>
        <v>99.357871338349597</v>
      </c>
    </row>
    <row r="206" spans="1:9" ht="37.5" x14ac:dyDescent="0.2">
      <c r="A206" s="36" t="s">
        <v>611</v>
      </c>
      <c r="B206" s="37" t="s">
        <v>343</v>
      </c>
      <c r="C206" s="37" t="s">
        <v>703</v>
      </c>
      <c r="D206" s="37" t="s">
        <v>708</v>
      </c>
      <c r="E206" s="37" t="s">
        <v>282</v>
      </c>
      <c r="F206" s="38">
        <v>400000</v>
      </c>
      <c r="G206" s="52">
        <v>155732.03</v>
      </c>
      <c r="H206" s="52">
        <v>154732.03</v>
      </c>
      <c r="I206" s="46">
        <f t="shared" si="2"/>
        <v>99.357871338349597</v>
      </c>
    </row>
    <row r="207" spans="1:9" ht="37.5" x14ac:dyDescent="0.2">
      <c r="A207" s="36" t="s">
        <v>612</v>
      </c>
      <c r="B207" s="37" t="s">
        <v>343</v>
      </c>
      <c r="C207" s="37" t="s">
        <v>703</v>
      </c>
      <c r="D207" s="37" t="s">
        <v>708</v>
      </c>
      <c r="E207" s="37" t="s">
        <v>284</v>
      </c>
      <c r="F207" s="38">
        <v>400000</v>
      </c>
      <c r="G207" s="52">
        <v>155732.03</v>
      </c>
      <c r="H207" s="52">
        <v>154732.03</v>
      </c>
      <c r="I207" s="46">
        <f t="shared" si="2"/>
        <v>99.357871338349597</v>
      </c>
    </row>
    <row r="208" spans="1:9" ht="37.5" x14ac:dyDescent="0.2">
      <c r="A208" s="36" t="s">
        <v>1324</v>
      </c>
      <c r="B208" s="37" t="s">
        <v>343</v>
      </c>
      <c r="C208" s="37" t="s">
        <v>703</v>
      </c>
      <c r="D208" s="37" t="s">
        <v>1313</v>
      </c>
      <c r="E208" s="37" t="s">
        <v>602</v>
      </c>
      <c r="F208" s="38">
        <v>0</v>
      </c>
      <c r="G208" s="52">
        <v>376920.08</v>
      </c>
      <c r="H208" s="52">
        <v>376920.08</v>
      </c>
      <c r="I208" s="46">
        <f t="shared" si="2"/>
        <v>100</v>
      </c>
    </row>
    <row r="209" spans="1:9" ht="93.75" x14ac:dyDescent="0.2">
      <c r="A209" s="36" t="s">
        <v>609</v>
      </c>
      <c r="B209" s="37" t="s">
        <v>343</v>
      </c>
      <c r="C209" s="37" t="s">
        <v>703</v>
      </c>
      <c r="D209" s="37" t="s">
        <v>1313</v>
      </c>
      <c r="E209" s="37" t="s">
        <v>278</v>
      </c>
      <c r="F209" s="38">
        <v>0</v>
      </c>
      <c r="G209" s="52">
        <v>376920.08</v>
      </c>
      <c r="H209" s="52">
        <v>376920.08</v>
      </c>
      <c r="I209" s="46">
        <f t="shared" si="2"/>
        <v>100</v>
      </c>
    </row>
    <row r="210" spans="1:9" ht="37.5" x14ac:dyDescent="0.2">
      <c r="A210" s="36" t="s">
        <v>610</v>
      </c>
      <c r="B210" s="37" t="s">
        <v>343</v>
      </c>
      <c r="C210" s="37" t="s">
        <v>703</v>
      </c>
      <c r="D210" s="37" t="s">
        <v>1313</v>
      </c>
      <c r="E210" s="37" t="s">
        <v>280</v>
      </c>
      <c r="F210" s="38">
        <v>0</v>
      </c>
      <c r="G210" s="52">
        <v>376920.08</v>
      </c>
      <c r="H210" s="52">
        <v>376920.08</v>
      </c>
      <c r="I210" s="46">
        <f t="shared" si="2"/>
        <v>100</v>
      </c>
    </row>
    <row r="211" spans="1:9" ht="37.5" x14ac:dyDescent="0.2">
      <c r="A211" s="36" t="s">
        <v>1289</v>
      </c>
      <c r="B211" s="37" t="s">
        <v>343</v>
      </c>
      <c r="C211" s="37" t="s">
        <v>703</v>
      </c>
      <c r="D211" s="37" t="s">
        <v>1288</v>
      </c>
      <c r="E211" s="37" t="s">
        <v>602</v>
      </c>
      <c r="F211" s="38">
        <v>0</v>
      </c>
      <c r="G211" s="52">
        <v>300717.93</v>
      </c>
      <c r="H211" s="52">
        <v>300717.93</v>
      </c>
      <c r="I211" s="46">
        <f t="shared" si="2"/>
        <v>100</v>
      </c>
    </row>
    <row r="212" spans="1:9" ht="93.75" x14ac:dyDescent="0.2">
      <c r="A212" s="36" t="s">
        <v>609</v>
      </c>
      <c r="B212" s="37" t="s">
        <v>343</v>
      </c>
      <c r="C212" s="37" t="s">
        <v>703</v>
      </c>
      <c r="D212" s="37" t="s">
        <v>1288</v>
      </c>
      <c r="E212" s="37" t="s">
        <v>278</v>
      </c>
      <c r="F212" s="38">
        <v>0</v>
      </c>
      <c r="G212" s="52">
        <v>300717.93</v>
      </c>
      <c r="H212" s="52">
        <v>300717.93</v>
      </c>
      <c r="I212" s="46">
        <f t="shared" si="2"/>
        <v>100</v>
      </c>
    </row>
    <row r="213" spans="1:9" ht="37.5" x14ac:dyDescent="0.2">
      <c r="A213" s="36" t="s">
        <v>610</v>
      </c>
      <c r="B213" s="37" t="s">
        <v>343</v>
      </c>
      <c r="C213" s="37" t="s">
        <v>703</v>
      </c>
      <c r="D213" s="37" t="s">
        <v>1288</v>
      </c>
      <c r="E213" s="37" t="s">
        <v>280</v>
      </c>
      <c r="F213" s="38">
        <v>0</v>
      </c>
      <c r="G213" s="52">
        <v>300717.93</v>
      </c>
      <c r="H213" s="52">
        <v>300717.93</v>
      </c>
      <c r="I213" s="46">
        <f t="shared" si="2"/>
        <v>100</v>
      </c>
    </row>
    <row r="214" spans="1:9" ht="18.75" x14ac:dyDescent="0.2">
      <c r="A214" s="36" t="s">
        <v>649</v>
      </c>
      <c r="B214" s="37" t="s">
        <v>343</v>
      </c>
      <c r="C214" s="37" t="s">
        <v>650</v>
      </c>
      <c r="D214" s="37" t="s">
        <v>601</v>
      </c>
      <c r="E214" s="37" t="s">
        <v>602</v>
      </c>
      <c r="F214" s="38">
        <v>675000</v>
      </c>
      <c r="G214" s="52">
        <v>334135</v>
      </c>
      <c r="H214" s="52">
        <v>298344.83</v>
      </c>
      <c r="I214" s="46">
        <f t="shared" si="2"/>
        <v>89.28870965328386</v>
      </c>
    </row>
    <row r="215" spans="1:9" ht="18.75" x14ac:dyDescent="0.2">
      <c r="A215" s="36" t="s">
        <v>651</v>
      </c>
      <c r="B215" s="37" t="s">
        <v>343</v>
      </c>
      <c r="C215" s="37" t="s">
        <v>652</v>
      </c>
      <c r="D215" s="37" t="s">
        <v>601</v>
      </c>
      <c r="E215" s="37" t="s">
        <v>602</v>
      </c>
      <c r="F215" s="38">
        <v>675000</v>
      </c>
      <c r="G215" s="52">
        <v>334135</v>
      </c>
      <c r="H215" s="52">
        <v>298344.83</v>
      </c>
      <c r="I215" s="46">
        <f t="shared" si="2"/>
        <v>89.28870965328386</v>
      </c>
    </row>
    <row r="216" spans="1:9" ht="37.5" x14ac:dyDescent="0.2">
      <c r="A216" s="36" t="s">
        <v>855</v>
      </c>
      <c r="B216" s="37" t="s">
        <v>343</v>
      </c>
      <c r="C216" s="37" t="s">
        <v>652</v>
      </c>
      <c r="D216" s="37" t="s">
        <v>709</v>
      </c>
      <c r="E216" s="37" t="s">
        <v>602</v>
      </c>
      <c r="F216" s="38">
        <v>675000</v>
      </c>
      <c r="G216" s="52">
        <v>334135</v>
      </c>
      <c r="H216" s="52">
        <v>298344.83</v>
      </c>
      <c r="I216" s="46">
        <f t="shared" si="2"/>
        <v>89.28870965328386</v>
      </c>
    </row>
    <row r="217" spans="1:9" ht="37.5" x14ac:dyDescent="0.2">
      <c r="A217" s="36" t="s">
        <v>611</v>
      </c>
      <c r="B217" s="37" t="s">
        <v>343</v>
      </c>
      <c r="C217" s="37" t="s">
        <v>652</v>
      </c>
      <c r="D217" s="37" t="s">
        <v>709</v>
      </c>
      <c r="E217" s="37" t="s">
        <v>282</v>
      </c>
      <c r="F217" s="38">
        <v>675000</v>
      </c>
      <c r="G217" s="52">
        <v>334135</v>
      </c>
      <c r="H217" s="52">
        <v>298344.83</v>
      </c>
      <c r="I217" s="46">
        <f t="shared" si="2"/>
        <v>89.28870965328386</v>
      </c>
    </row>
    <row r="218" spans="1:9" ht="37.5" x14ac:dyDescent="0.2">
      <c r="A218" s="36" t="s">
        <v>612</v>
      </c>
      <c r="B218" s="37" t="s">
        <v>343</v>
      </c>
      <c r="C218" s="37" t="s">
        <v>652</v>
      </c>
      <c r="D218" s="37" t="s">
        <v>709</v>
      </c>
      <c r="E218" s="37" t="s">
        <v>284</v>
      </c>
      <c r="F218" s="38">
        <v>675000</v>
      </c>
      <c r="G218" s="52">
        <v>334135</v>
      </c>
      <c r="H218" s="52">
        <v>298344.83</v>
      </c>
      <c r="I218" s="46">
        <f t="shared" si="2"/>
        <v>89.28870965328386</v>
      </c>
    </row>
    <row r="219" spans="1:9" ht="18.75" x14ac:dyDescent="0.2">
      <c r="A219" s="36" t="s">
        <v>712</v>
      </c>
      <c r="B219" s="37" t="s">
        <v>343</v>
      </c>
      <c r="C219" s="37" t="s">
        <v>713</v>
      </c>
      <c r="D219" s="37" t="s">
        <v>601</v>
      </c>
      <c r="E219" s="37" t="s">
        <v>602</v>
      </c>
      <c r="F219" s="38">
        <v>115000</v>
      </c>
      <c r="G219" s="52">
        <v>167000</v>
      </c>
      <c r="H219" s="52">
        <v>163673.43</v>
      </c>
      <c r="I219" s="46">
        <f t="shared" si="2"/>
        <v>98.00804191616767</v>
      </c>
    </row>
    <row r="220" spans="1:9" ht="18.75" x14ac:dyDescent="0.2">
      <c r="A220" s="36" t="s">
        <v>714</v>
      </c>
      <c r="B220" s="37" t="s">
        <v>343</v>
      </c>
      <c r="C220" s="37" t="s">
        <v>715</v>
      </c>
      <c r="D220" s="37" t="s">
        <v>601</v>
      </c>
      <c r="E220" s="37" t="s">
        <v>602</v>
      </c>
      <c r="F220" s="38">
        <v>115000</v>
      </c>
      <c r="G220" s="52">
        <v>167000</v>
      </c>
      <c r="H220" s="52">
        <v>163673.43</v>
      </c>
      <c r="I220" s="46">
        <f t="shared" si="2"/>
        <v>98.00804191616767</v>
      </c>
    </row>
    <row r="221" spans="1:9" ht="75" x14ac:dyDescent="0.2">
      <c r="A221" s="36" t="s">
        <v>856</v>
      </c>
      <c r="B221" s="37" t="s">
        <v>343</v>
      </c>
      <c r="C221" s="37" t="s">
        <v>715</v>
      </c>
      <c r="D221" s="37" t="s">
        <v>716</v>
      </c>
      <c r="E221" s="37" t="s">
        <v>602</v>
      </c>
      <c r="F221" s="38">
        <v>115000</v>
      </c>
      <c r="G221" s="52">
        <v>167000</v>
      </c>
      <c r="H221" s="52">
        <v>163673.43</v>
      </c>
      <c r="I221" s="46">
        <f t="shared" si="2"/>
        <v>98.00804191616767</v>
      </c>
    </row>
    <row r="222" spans="1:9" ht="37.5" x14ac:dyDescent="0.2">
      <c r="A222" s="36" t="s">
        <v>611</v>
      </c>
      <c r="B222" s="37" t="s">
        <v>343</v>
      </c>
      <c r="C222" s="37" t="s">
        <v>715</v>
      </c>
      <c r="D222" s="37" t="s">
        <v>716</v>
      </c>
      <c r="E222" s="37" t="s">
        <v>282</v>
      </c>
      <c r="F222" s="38">
        <v>115000</v>
      </c>
      <c r="G222" s="52">
        <v>167000</v>
      </c>
      <c r="H222" s="52">
        <v>163673.43</v>
      </c>
      <c r="I222" s="46">
        <f t="shared" si="2"/>
        <v>98.00804191616767</v>
      </c>
    </row>
    <row r="223" spans="1:9" ht="37.5" x14ac:dyDescent="0.2">
      <c r="A223" s="36" t="s">
        <v>612</v>
      </c>
      <c r="B223" s="37" t="s">
        <v>343</v>
      </c>
      <c r="C223" s="37" t="s">
        <v>715</v>
      </c>
      <c r="D223" s="37" t="s">
        <v>716</v>
      </c>
      <c r="E223" s="37" t="s">
        <v>284</v>
      </c>
      <c r="F223" s="38">
        <v>115000</v>
      </c>
      <c r="G223" s="52">
        <v>167000</v>
      </c>
      <c r="H223" s="52">
        <v>163673.43</v>
      </c>
      <c r="I223" s="46">
        <f t="shared" si="2"/>
        <v>98.00804191616767</v>
      </c>
    </row>
    <row r="224" spans="1:9" ht="18.75" x14ac:dyDescent="0.2">
      <c r="A224" s="39" t="s">
        <v>717</v>
      </c>
      <c r="B224" s="40" t="s">
        <v>351</v>
      </c>
      <c r="C224" s="40" t="s">
        <v>600</v>
      </c>
      <c r="D224" s="40" t="s">
        <v>601</v>
      </c>
      <c r="E224" s="40" t="s">
        <v>602</v>
      </c>
      <c r="F224" s="41">
        <v>3054163</v>
      </c>
      <c r="G224" s="51">
        <v>3375918.33</v>
      </c>
      <c r="H224" s="51">
        <v>3325417.14</v>
      </c>
      <c r="I224" s="60">
        <f t="shared" si="2"/>
        <v>98.504075482181463</v>
      </c>
    </row>
    <row r="225" spans="1:9" ht="18.75" x14ac:dyDescent="0.2">
      <c r="A225" s="36" t="s">
        <v>603</v>
      </c>
      <c r="B225" s="37" t="s">
        <v>351</v>
      </c>
      <c r="C225" s="37" t="s">
        <v>604</v>
      </c>
      <c r="D225" s="37" t="s">
        <v>601</v>
      </c>
      <c r="E225" s="37" t="s">
        <v>602</v>
      </c>
      <c r="F225" s="38">
        <v>3054163</v>
      </c>
      <c r="G225" s="52">
        <v>3375918.33</v>
      </c>
      <c r="H225" s="52">
        <v>3325417.14</v>
      </c>
      <c r="I225" s="46">
        <f t="shared" si="2"/>
        <v>98.504075482181463</v>
      </c>
    </row>
    <row r="226" spans="1:9" ht="56.25" x14ac:dyDescent="0.2">
      <c r="A226" s="36" t="s">
        <v>605</v>
      </c>
      <c r="B226" s="37" t="s">
        <v>351</v>
      </c>
      <c r="C226" s="37" t="s">
        <v>606</v>
      </c>
      <c r="D226" s="37" t="s">
        <v>601</v>
      </c>
      <c r="E226" s="37" t="s">
        <v>602</v>
      </c>
      <c r="F226" s="38">
        <v>3054163</v>
      </c>
      <c r="G226" s="52">
        <v>3375918.33</v>
      </c>
      <c r="H226" s="52">
        <v>3325417.14</v>
      </c>
      <c r="I226" s="46">
        <f t="shared" si="2"/>
        <v>98.504075482181463</v>
      </c>
    </row>
    <row r="227" spans="1:9" ht="75" x14ac:dyDescent="0.2">
      <c r="A227" s="36" t="s">
        <v>1323</v>
      </c>
      <c r="B227" s="37" t="s">
        <v>351</v>
      </c>
      <c r="C227" s="37" t="s">
        <v>606</v>
      </c>
      <c r="D227" s="37" t="s">
        <v>1311</v>
      </c>
      <c r="E227" s="37" t="s">
        <v>602</v>
      </c>
      <c r="F227" s="38">
        <v>0</v>
      </c>
      <c r="G227" s="52">
        <v>124129.33</v>
      </c>
      <c r="H227" s="52">
        <v>124129.33</v>
      </c>
      <c r="I227" s="46">
        <f t="shared" si="2"/>
        <v>100</v>
      </c>
    </row>
    <row r="228" spans="1:9" ht="93.75" x14ac:dyDescent="0.2">
      <c r="A228" s="36" t="s">
        <v>609</v>
      </c>
      <c r="B228" s="37" t="s">
        <v>351</v>
      </c>
      <c r="C228" s="37" t="s">
        <v>606</v>
      </c>
      <c r="D228" s="37" t="s">
        <v>1311</v>
      </c>
      <c r="E228" s="37" t="s">
        <v>278</v>
      </c>
      <c r="F228" s="38">
        <v>0</v>
      </c>
      <c r="G228" s="52">
        <v>124129.33</v>
      </c>
      <c r="H228" s="52">
        <v>124129.33</v>
      </c>
      <c r="I228" s="46">
        <f t="shared" si="2"/>
        <v>100</v>
      </c>
    </row>
    <row r="229" spans="1:9" ht="37.5" x14ac:dyDescent="0.2">
      <c r="A229" s="36" t="s">
        <v>610</v>
      </c>
      <c r="B229" s="37" t="s">
        <v>351</v>
      </c>
      <c r="C229" s="37" t="s">
        <v>606</v>
      </c>
      <c r="D229" s="37" t="s">
        <v>1311</v>
      </c>
      <c r="E229" s="37" t="s">
        <v>280</v>
      </c>
      <c r="F229" s="38">
        <v>0</v>
      </c>
      <c r="G229" s="52">
        <v>124129.33</v>
      </c>
      <c r="H229" s="52">
        <v>124129.33</v>
      </c>
      <c r="I229" s="46">
        <f t="shared" si="2"/>
        <v>100</v>
      </c>
    </row>
    <row r="230" spans="1:9" ht="37.5" x14ac:dyDescent="0.2">
      <c r="A230" s="36" t="s">
        <v>607</v>
      </c>
      <c r="B230" s="37" t="s">
        <v>351</v>
      </c>
      <c r="C230" s="37" t="s">
        <v>606</v>
      </c>
      <c r="D230" s="37" t="s">
        <v>718</v>
      </c>
      <c r="E230" s="37" t="s">
        <v>602</v>
      </c>
      <c r="F230" s="38">
        <v>1178593</v>
      </c>
      <c r="G230" s="52">
        <v>1257141</v>
      </c>
      <c r="H230" s="52">
        <v>1232967.75</v>
      </c>
      <c r="I230" s="46">
        <f t="shared" si="2"/>
        <v>98.077125000298295</v>
      </c>
    </row>
    <row r="231" spans="1:9" ht="93.75" x14ac:dyDescent="0.2">
      <c r="A231" s="36" t="s">
        <v>609</v>
      </c>
      <c r="B231" s="37" t="s">
        <v>351</v>
      </c>
      <c r="C231" s="37" t="s">
        <v>606</v>
      </c>
      <c r="D231" s="37" t="s">
        <v>718</v>
      </c>
      <c r="E231" s="37" t="s">
        <v>278</v>
      </c>
      <c r="F231" s="38">
        <v>1170593</v>
      </c>
      <c r="G231" s="52">
        <v>1249141</v>
      </c>
      <c r="H231" s="52">
        <v>1230567.75</v>
      </c>
      <c r="I231" s="46">
        <f t="shared" si="2"/>
        <v>98.513118214837235</v>
      </c>
    </row>
    <row r="232" spans="1:9" ht="37.5" x14ac:dyDescent="0.2">
      <c r="A232" s="36" t="s">
        <v>610</v>
      </c>
      <c r="B232" s="37" t="s">
        <v>351</v>
      </c>
      <c r="C232" s="37" t="s">
        <v>606</v>
      </c>
      <c r="D232" s="37" t="s">
        <v>718</v>
      </c>
      <c r="E232" s="37" t="s">
        <v>280</v>
      </c>
      <c r="F232" s="38">
        <v>1170593</v>
      </c>
      <c r="G232" s="52">
        <v>1249141</v>
      </c>
      <c r="H232" s="52">
        <v>1230567.75</v>
      </c>
      <c r="I232" s="46">
        <f t="shared" si="2"/>
        <v>98.513118214837235</v>
      </c>
    </row>
    <row r="233" spans="1:9" ht="37.5" x14ac:dyDescent="0.2">
      <c r="A233" s="36" t="s">
        <v>611</v>
      </c>
      <c r="B233" s="37" t="s">
        <v>351</v>
      </c>
      <c r="C233" s="37" t="s">
        <v>606</v>
      </c>
      <c r="D233" s="37" t="s">
        <v>718</v>
      </c>
      <c r="E233" s="37" t="s">
        <v>282</v>
      </c>
      <c r="F233" s="38">
        <v>8000</v>
      </c>
      <c r="G233" s="52">
        <v>8000</v>
      </c>
      <c r="H233" s="52">
        <v>2400</v>
      </c>
      <c r="I233" s="46">
        <f t="shared" si="2"/>
        <v>30</v>
      </c>
    </row>
    <row r="234" spans="1:9" ht="37.5" x14ac:dyDescent="0.2">
      <c r="A234" s="36" t="s">
        <v>612</v>
      </c>
      <c r="B234" s="37" t="s">
        <v>351</v>
      </c>
      <c r="C234" s="37" t="s">
        <v>606</v>
      </c>
      <c r="D234" s="37" t="s">
        <v>718</v>
      </c>
      <c r="E234" s="37" t="s">
        <v>284</v>
      </c>
      <c r="F234" s="38">
        <v>8000</v>
      </c>
      <c r="G234" s="52">
        <v>8000</v>
      </c>
      <c r="H234" s="52">
        <v>2400</v>
      </c>
      <c r="I234" s="46">
        <f t="shared" si="2"/>
        <v>30</v>
      </c>
    </row>
    <row r="235" spans="1:9" ht="56.25" x14ac:dyDescent="0.2">
      <c r="A235" s="36" t="s">
        <v>857</v>
      </c>
      <c r="B235" s="37" t="s">
        <v>351</v>
      </c>
      <c r="C235" s="37" t="s">
        <v>606</v>
      </c>
      <c r="D235" s="37" t="s">
        <v>719</v>
      </c>
      <c r="E235" s="37" t="s">
        <v>602</v>
      </c>
      <c r="F235" s="38">
        <v>1875570</v>
      </c>
      <c r="G235" s="52">
        <v>1994648</v>
      </c>
      <c r="H235" s="52">
        <v>1968320.06</v>
      </c>
      <c r="I235" s="46">
        <f t="shared" si="2"/>
        <v>98.680070869647167</v>
      </c>
    </row>
    <row r="236" spans="1:9" ht="93.75" x14ac:dyDescent="0.2">
      <c r="A236" s="36" t="s">
        <v>609</v>
      </c>
      <c r="B236" s="37" t="s">
        <v>351</v>
      </c>
      <c r="C236" s="37" t="s">
        <v>606</v>
      </c>
      <c r="D236" s="37" t="s">
        <v>719</v>
      </c>
      <c r="E236" s="37" t="s">
        <v>278</v>
      </c>
      <c r="F236" s="38">
        <v>1875570</v>
      </c>
      <c r="G236" s="52">
        <v>1994648</v>
      </c>
      <c r="H236" s="52">
        <v>1968320.06</v>
      </c>
      <c r="I236" s="46">
        <f t="shared" si="2"/>
        <v>98.680070869647167</v>
      </c>
    </row>
    <row r="237" spans="1:9" ht="37.5" x14ac:dyDescent="0.2">
      <c r="A237" s="36" t="s">
        <v>610</v>
      </c>
      <c r="B237" s="37" t="s">
        <v>351</v>
      </c>
      <c r="C237" s="37" t="s">
        <v>606</v>
      </c>
      <c r="D237" s="37" t="s">
        <v>719</v>
      </c>
      <c r="E237" s="37" t="s">
        <v>280</v>
      </c>
      <c r="F237" s="38">
        <v>1875570</v>
      </c>
      <c r="G237" s="52">
        <v>1994648</v>
      </c>
      <c r="H237" s="52">
        <v>1968320.06</v>
      </c>
      <c r="I237" s="46">
        <f t="shared" si="2"/>
        <v>98.680070869647167</v>
      </c>
    </row>
    <row r="238" spans="1:9" ht="18.75" x14ac:dyDescent="0.2">
      <c r="A238" s="39" t="s">
        <v>720</v>
      </c>
      <c r="B238" s="40" t="s">
        <v>354</v>
      </c>
      <c r="C238" s="40" t="s">
        <v>600</v>
      </c>
      <c r="D238" s="40" t="s">
        <v>601</v>
      </c>
      <c r="E238" s="40" t="s">
        <v>602</v>
      </c>
      <c r="F238" s="41">
        <v>7410801</v>
      </c>
      <c r="G238" s="51">
        <v>7410801</v>
      </c>
      <c r="H238" s="51">
        <v>6744610.2999999998</v>
      </c>
      <c r="I238" s="60">
        <f t="shared" si="2"/>
        <v>91.010543934454589</v>
      </c>
    </row>
    <row r="239" spans="1:9" ht="18.75" x14ac:dyDescent="0.2">
      <c r="A239" s="36" t="s">
        <v>603</v>
      </c>
      <c r="B239" s="37" t="s">
        <v>354</v>
      </c>
      <c r="C239" s="37" t="s">
        <v>604</v>
      </c>
      <c r="D239" s="37" t="s">
        <v>601</v>
      </c>
      <c r="E239" s="37" t="s">
        <v>602</v>
      </c>
      <c r="F239" s="38">
        <v>7410801</v>
      </c>
      <c r="G239" s="52">
        <v>7410801</v>
      </c>
      <c r="H239" s="52">
        <v>6744610.2999999998</v>
      </c>
      <c r="I239" s="46">
        <f t="shared" si="2"/>
        <v>91.010543934454589</v>
      </c>
    </row>
    <row r="240" spans="1:9" ht="56.25" x14ac:dyDescent="0.2">
      <c r="A240" s="36" t="s">
        <v>721</v>
      </c>
      <c r="B240" s="37" t="s">
        <v>354</v>
      </c>
      <c r="C240" s="37" t="s">
        <v>722</v>
      </c>
      <c r="D240" s="37" t="s">
        <v>601</v>
      </c>
      <c r="E240" s="37" t="s">
        <v>602</v>
      </c>
      <c r="F240" s="38">
        <v>2711800</v>
      </c>
      <c r="G240" s="52">
        <v>3391563</v>
      </c>
      <c r="H240" s="52">
        <v>3374865.59</v>
      </c>
      <c r="I240" s="46">
        <f t="shared" si="2"/>
        <v>99.507678023377423</v>
      </c>
    </row>
    <row r="241" spans="1:9" ht="37.5" x14ac:dyDescent="0.2">
      <c r="A241" s="36" t="s">
        <v>858</v>
      </c>
      <c r="B241" s="37" t="s">
        <v>354</v>
      </c>
      <c r="C241" s="37" t="s">
        <v>722</v>
      </c>
      <c r="D241" s="37" t="s">
        <v>723</v>
      </c>
      <c r="E241" s="37" t="s">
        <v>602</v>
      </c>
      <c r="F241" s="38">
        <v>2711800</v>
      </c>
      <c r="G241" s="52">
        <v>3391563</v>
      </c>
      <c r="H241" s="52">
        <v>3374865.59</v>
      </c>
      <c r="I241" s="46">
        <f t="shared" si="2"/>
        <v>99.507678023377423</v>
      </c>
    </row>
    <row r="242" spans="1:9" ht="93.75" x14ac:dyDescent="0.2">
      <c r="A242" s="36" t="s">
        <v>609</v>
      </c>
      <c r="B242" s="37" t="s">
        <v>354</v>
      </c>
      <c r="C242" s="37" t="s">
        <v>722</v>
      </c>
      <c r="D242" s="37" t="s">
        <v>723</v>
      </c>
      <c r="E242" s="37" t="s">
        <v>278</v>
      </c>
      <c r="F242" s="38">
        <v>2711800</v>
      </c>
      <c r="G242" s="52">
        <v>3391563</v>
      </c>
      <c r="H242" s="52">
        <v>3374865.59</v>
      </c>
      <c r="I242" s="46">
        <f t="shared" si="2"/>
        <v>99.507678023377423</v>
      </c>
    </row>
    <row r="243" spans="1:9" ht="37.5" x14ac:dyDescent="0.2">
      <c r="A243" s="36" t="s">
        <v>610</v>
      </c>
      <c r="B243" s="37" t="s">
        <v>354</v>
      </c>
      <c r="C243" s="37" t="s">
        <v>722</v>
      </c>
      <c r="D243" s="37" t="s">
        <v>723</v>
      </c>
      <c r="E243" s="37" t="s">
        <v>280</v>
      </c>
      <c r="F243" s="38">
        <v>2711800</v>
      </c>
      <c r="G243" s="52">
        <v>3391563</v>
      </c>
      <c r="H243" s="52">
        <v>3374865.59</v>
      </c>
      <c r="I243" s="46">
        <f t="shared" si="2"/>
        <v>99.507678023377423</v>
      </c>
    </row>
    <row r="244" spans="1:9" ht="56.25" x14ac:dyDescent="0.2">
      <c r="A244" s="36" t="s">
        <v>724</v>
      </c>
      <c r="B244" s="37" t="s">
        <v>354</v>
      </c>
      <c r="C244" s="37" t="s">
        <v>725</v>
      </c>
      <c r="D244" s="37" t="s">
        <v>601</v>
      </c>
      <c r="E244" s="37" t="s">
        <v>602</v>
      </c>
      <c r="F244" s="38">
        <v>4699001</v>
      </c>
      <c r="G244" s="52">
        <v>4019238</v>
      </c>
      <c r="H244" s="52">
        <v>3369744.71</v>
      </c>
      <c r="I244" s="46">
        <f t="shared" si="2"/>
        <v>83.84038740676715</v>
      </c>
    </row>
    <row r="245" spans="1:9" ht="37.5" x14ac:dyDescent="0.2">
      <c r="A245" s="36" t="s">
        <v>859</v>
      </c>
      <c r="B245" s="37" t="s">
        <v>354</v>
      </c>
      <c r="C245" s="37" t="s">
        <v>725</v>
      </c>
      <c r="D245" s="37" t="s">
        <v>726</v>
      </c>
      <c r="E245" s="37" t="s">
        <v>602</v>
      </c>
      <c r="F245" s="38">
        <v>2434041</v>
      </c>
      <c r="G245" s="52">
        <v>1754278</v>
      </c>
      <c r="H245" s="52">
        <v>1262115.0900000001</v>
      </c>
      <c r="I245" s="46">
        <f t="shared" si="2"/>
        <v>71.944987624538413</v>
      </c>
    </row>
    <row r="246" spans="1:9" ht="93.75" x14ac:dyDescent="0.2">
      <c r="A246" s="36" t="s">
        <v>609</v>
      </c>
      <c r="B246" s="37" t="s">
        <v>354</v>
      </c>
      <c r="C246" s="37" t="s">
        <v>725</v>
      </c>
      <c r="D246" s="37" t="s">
        <v>726</v>
      </c>
      <c r="E246" s="37" t="s">
        <v>278</v>
      </c>
      <c r="F246" s="38">
        <v>2434041</v>
      </c>
      <c r="G246" s="52">
        <v>1754278</v>
      </c>
      <c r="H246" s="52">
        <v>1262115.0900000001</v>
      </c>
      <c r="I246" s="46">
        <f t="shared" si="2"/>
        <v>71.944987624538413</v>
      </c>
    </row>
    <row r="247" spans="1:9" ht="37.5" x14ac:dyDescent="0.2">
      <c r="A247" s="36" t="s">
        <v>610</v>
      </c>
      <c r="B247" s="37" t="s">
        <v>354</v>
      </c>
      <c r="C247" s="37" t="s">
        <v>725</v>
      </c>
      <c r="D247" s="37" t="s">
        <v>726</v>
      </c>
      <c r="E247" s="37" t="s">
        <v>280</v>
      </c>
      <c r="F247" s="38">
        <v>2434041</v>
      </c>
      <c r="G247" s="52">
        <v>1754278</v>
      </c>
      <c r="H247" s="52">
        <v>1262115.0900000001</v>
      </c>
      <c r="I247" s="46">
        <f t="shared" si="2"/>
        <v>71.944987624538413</v>
      </c>
    </row>
    <row r="248" spans="1:9" ht="37.5" x14ac:dyDescent="0.2">
      <c r="A248" s="36" t="s">
        <v>607</v>
      </c>
      <c r="B248" s="37" t="s">
        <v>354</v>
      </c>
      <c r="C248" s="37" t="s">
        <v>725</v>
      </c>
      <c r="D248" s="37" t="s">
        <v>718</v>
      </c>
      <c r="E248" s="37" t="s">
        <v>602</v>
      </c>
      <c r="F248" s="38">
        <v>2264960</v>
      </c>
      <c r="G248" s="52">
        <v>2264960</v>
      </c>
      <c r="H248" s="52">
        <v>2107629.62</v>
      </c>
      <c r="I248" s="46">
        <f t="shared" si="2"/>
        <v>93.053723686069517</v>
      </c>
    </row>
    <row r="249" spans="1:9" ht="93.75" x14ac:dyDescent="0.2">
      <c r="A249" s="36" t="s">
        <v>609</v>
      </c>
      <c r="B249" s="37" t="s">
        <v>354</v>
      </c>
      <c r="C249" s="37" t="s">
        <v>725</v>
      </c>
      <c r="D249" s="37" t="s">
        <v>718</v>
      </c>
      <c r="E249" s="37" t="s">
        <v>278</v>
      </c>
      <c r="F249" s="38">
        <v>2073580</v>
      </c>
      <c r="G249" s="52">
        <v>2073580</v>
      </c>
      <c r="H249" s="52">
        <v>1955724.8</v>
      </c>
      <c r="I249" s="46">
        <f t="shared" si="2"/>
        <v>94.316341785703955</v>
      </c>
    </row>
    <row r="250" spans="1:9" ht="37.5" x14ac:dyDescent="0.2">
      <c r="A250" s="36" t="s">
        <v>610</v>
      </c>
      <c r="B250" s="37" t="s">
        <v>354</v>
      </c>
      <c r="C250" s="37" t="s">
        <v>725</v>
      </c>
      <c r="D250" s="37" t="s">
        <v>718</v>
      </c>
      <c r="E250" s="37" t="s">
        <v>280</v>
      </c>
      <c r="F250" s="38">
        <v>2073580</v>
      </c>
      <c r="G250" s="52">
        <v>2073580</v>
      </c>
      <c r="H250" s="52">
        <v>1955724.8</v>
      </c>
      <c r="I250" s="46">
        <f t="shared" si="2"/>
        <v>94.316341785703955</v>
      </c>
    </row>
    <row r="251" spans="1:9" ht="37.5" x14ac:dyDescent="0.2">
      <c r="A251" s="36" t="s">
        <v>611</v>
      </c>
      <c r="B251" s="37" t="s">
        <v>354</v>
      </c>
      <c r="C251" s="37" t="s">
        <v>725</v>
      </c>
      <c r="D251" s="37" t="s">
        <v>718</v>
      </c>
      <c r="E251" s="37" t="s">
        <v>282</v>
      </c>
      <c r="F251" s="38">
        <v>191380</v>
      </c>
      <c r="G251" s="52">
        <v>191380</v>
      </c>
      <c r="H251" s="52">
        <v>151904.82</v>
      </c>
      <c r="I251" s="46">
        <f t="shared" si="2"/>
        <v>79.373403699446129</v>
      </c>
    </row>
    <row r="252" spans="1:9" ht="37.5" x14ac:dyDescent="0.2">
      <c r="A252" s="36" t="s">
        <v>612</v>
      </c>
      <c r="B252" s="37" t="s">
        <v>354</v>
      </c>
      <c r="C252" s="37" t="s">
        <v>725</v>
      </c>
      <c r="D252" s="37" t="s">
        <v>718</v>
      </c>
      <c r="E252" s="37" t="s">
        <v>284</v>
      </c>
      <c r="F252" s="38">
        <v>191380</v>
      </c>
      <c r="G252" s="52">
        <v>191380</v>
      </c>
      <c r="H252" s="52">
        <v>151904.82</v>
      </c>
      <c r="I252" s="46">
        <f t="shared" si="2"/>
        <v>79.373403699446129</v>
      </c>
    </row>
    <row r="253" spans="1:9" ht="18.75" x14ac:dyDescent="0.2">
      <c r="A253" s="39" t="s">
        <v>727</v>
      </c>
      <c r="B253" s="40" t="s">
        <v>359</v>
      </c>
      <c r="C253" s="40" t="s">
        <v>600</v>
      </c>
      <c r="D253" s="40" t="s">
        <v>601</v>
      </c>
      <c r="E253" s="40" t="s">
        <v>602</v>
      </c>
      <c r="F253" s="41">
        <v>1778806620.79</v>
      </c>
      <c r="G253" s="41">
        <v>1552981673.95</v>
      </c>
      <c r="H253" s="41">
        <v>1495272416.6800001</v>
      </c>
      <c r="I253" s="60">
        <f t="shared" si="2"/>
        <v>96.283970491215342</v>
      </c>
    </row>
    <row r="254" spans="1:9" ht="18.75" x14ac:dyDescent="0.2">
      <c r="A254" s="36" t="s">
        <v>603</v>
      </c>
      <c r="B254" s="37" t="s">
        <v>359</v>
      </c>
      <c r="C254" s="37" t="s">
        <v>604</v>
      </c>
      <c r="D254" s="37" t="s">
        <v>601</v>
      </c>
      <c r="E254" s="37" t="s">
        <v>602</v>
      </c>
      <c r="F254" s="38">
        <v>137414797.61000001</v>
      </c>
      <c r="G254" s="38">
        <v>145428141.38999999</v>
      </c>
      <c r="H254" s="38">
        <v>138281986.56999999</v>
      </c>
      <c r="I254" s="46">
        <f t="shared" si="2"/>
        <v>95.086126555907839</v>
      </c>
    </row>
    <row r="255" spans="1:9" ht="75" x14ac:dyDescent="0.2">
      <c r="A255" s="36" t="s">
        <v>728</v>
      </c>
      <c r="B255" s="37" t="s">
        <v>359</v>
      </c>
      <c r="C255" s="37" t="s">
        <v>729</v>
      </c>
      <c r="D255" s="37" t="s">
        <v>601</v>
      </c>
      <c r="E255" s="37" t="s">
        <v>602</v>
      </c>
      <c r="F255" s="38">
        <v>66025989</v>
      </c>
      <c r="G255" s="38">
        <v>77734949.859999999</v>
      </c>
      <c r="H255" s="38">
        <v>77163061.849999994</v>
      </c>
      <c r="I255" s="46">
        <f t="shared" si="2"/>
        <v>99.264310312118326</v>
      </c>
    </row>
    <row r="256" spans="1:9" ht="56.25" x14ac:dyDescent="0.2">
      <c r="A256" s="36" t="s">
        <v>860</v>
      </c>
      <c r="B256" s="37" t="s">
        <v>359</v>
      </c>
      <c r="C256" s="37" t="s">
        <v>729</v>
      </c>
      <c r="D256" s="37" t="s">
        <v>730</v>
      </c>
      <c r="E256" s="37" t="s">
        <v>602</v>
      </c>
      <c r="F256" s="38">
        <v>2712801</v>
      </c>
      <c r="G256" s="52">
        <v>3458282</v>
      </c>
      <c r="H256" s="52">
        <v>3458280.48</v>
      </c>
      <c r="I256" s="46">
        <f t="shared" si="2"/>
        <v>99.999956047540365</v>
      </c>
    </row>
    <row r="257" spans="1:9" ht="93.75" x14ac:dyDescent="0.2">
      <c r="A257" s="36" t="s">
        <v>609</v>
      </c>
      <c r="B257" s="37" t="s">
        <v>359</v>
      </c>
      <c r="C257" s="37" t="s">
        <v>729</v>
      </c>
      <c r="D257" s="37" t="s">
        <v>730</v>
      </c>
      <c r="E257" s="37" t="s">
        <v>278</v>
      </c>
      <c r="F257" s="38">
        <v>2712801</v>
      </c>
      <c r="G257" s="52">
        <v>3458282</v>
      </c>
      <c r="H257" s="52">
        <v>3458280.48</v>
      </c>
      <c r="I257" s="46">
        <f t="shared" si="2"/>
        <v>99.999956047540365</v>
      </c>
    </row>
    <row r="258" spans="1:9" ht="37.5" x14ac:dyDescent="0.2">
      <c r="A258" s="36" t="s">
        <v>610</v>
      </c>
      <c r="B258" s="37" t="s">
        <v>359</v>
      </c>
      <c r="C258" s="37" t="s">
        <v>729</v>
      </c>
      <c r="D258" s="37" t="s">
        <v>730</v>
      </c>
      <c r="E258" s="37" t="s">
        <v>280</v>
      </c>
      <c r="F258" s="38">
        <v>2712801</v>
      </c>
      <c r="G258" s="52">
        <v>3458282</v>
      </c>
      <c r="H258" s="52">
        <v>3458280.48</v>
      </c>
      <c r="I258" s="46">
        <f t="shared" si="2"/>
        <v>99.999956047540365</v>
      </c>
    </row>
    <row r="259" spans="1:9" ht="37.5" x14ac:dyDescent="0.2">
      <c r="A259" s="36" t="s">
        <v>607</v>
      </c>
      <c r="B259" s="37" t="s">
        <v>359</v>
      </c>
      <c r="C259" s="37" t="s">
        <v>729</v>
      </c>
      <c r="D259" s="37" t="s">
        <v>731</v>
      </c>
      <c r="E259" s="37" t="s">
        <v>602</v>
      </c>
      <c r="F259" s="38">
        <v>56899918</v>
      </c>
      <c r="G259" s="52">
        <v>64574380</v>
      </c>
      <c r="H259" s="52">
        <v>64002493.509999998</v>
      </c>
      <c r="I259" s="46">
        <f t="shared" si="2"/>
        <v>99.114375561948862</v>
      </c>
    </row>
    <row r="260" spans="1:9" ht="93.75" x14ac:dyDescent="0.2">
      <c r="A260" s="36" t="s">
        <v>609</v>
      </c>
      <c r="B260" s="37" t="s">
        <v>359</v>
      </c>
      <c r="C260" s="37" t="s">
        <v>729</v>
      </c>
      <c r="D260" s="37" t="s">
        <v>731</v>
      </c>
      <c r="E260" s="37" t="s">
        <v>278</v>
      </c>
      <c r="F260" s="38">
        <v>56591098</v>
      </c>
      <c r="G260" s="52">
        <v>64258110</v>
      </c>
      <c r="H260" s="52">
        <v>63708139.619999997</v>
      </c>
      <c r="I260" s="46">
        <f t="shared" si="2"/>
        <v>99.144123006418951</v>
      </c>
    </row>
    <row r="261" spans="1:9" ht="37.5" x14ac:dyDescent="0.2">
      <c r="A261" s="36" t="s">
        <v>610</v>
      </c>
      <c r="B261" s="37" t="s">
        <v>359</v>
      </c>
      <c r="C261" s="37" t="s">
        <v>729</v>
      </c>
      <c r="D261" s="37" t="s">
        <v>731</v>
      </c>
      <c r="E261" s="37" t="s">
        <v>280</v>
      </c>
      <c r="F261" s="38">
        <v>56591098</v>
      </c>
      <c r="G261" s="52">
        <v>64258110</v>
      </c>
      <c r="H261" s="52">
        <v>63708139.619999997</v>
      </c>
      <c r="I261" s="46">
        <f t="shared" si="2"/>
        <v>99.144123006418951</v>
      </c>
    </row>
    <row r="262" spans="1:9" ht="37.5" x14ac:dyDescent="0.2">
      <c r="A262" s="36" t="s">
        <v>611</v>
      </c>
      <c r="B262" s="37" t="s">
        <v>359</v>
      </c>
      <c r="C262" s="37" t="s">
        <v>729</v>
      </c>
      <c r="D262" s="37" t="s">
        <v>731</v>
      </c>
      <c r="E262" s="37" t="s">
        <v>282</v>
      </c>
      <c r="F262" s="38">
        <v>135300</v>
      </c>
      <c r="G262" s="52">
        <v>160100</v>
      </c>
      <c r="H262" s="52">
        <v>142700</v>
      </c>
      <c r="I262" s="46">
        <f t="shared" si="2"/>
        <v>89.131792629606494</v>
      </c>
    </row>
    <row r="263" spans="1:9" ht="37.5" x14ac:dyDescent="0.2">
      <c r="A263" s="36" t="s">
        <v>612</v>
      </c>
      <c r="B263" s="37" t="s">
        <v>359</v>
      </c>
      <c r="C263" s="37" t="s">
        <v>729</v>
      </c>
      <c r="D263" s="37" t="s">
        <v>731</v>
      </c>
      <c r="E263" s="37" t="s">
        <v>284</v>
      </c>
      <c r="F263" s="38">
        <v>135300</v>
      </c>
      <c r="G263" s="52">
        <v>160100</v>
      </c>
      <c r="H263" s="52">
        <v>142700</v>
      </c>
      <c r="I263" s="46">
        <f t="shared" si="2"/>
        <v>89.131792629606494</v>
      </c>
    </row>
    <row r="264" spans="1:9" ht="18.75" x14ac:dyDescent="0.2">
      <c r="A264" s="36" t="s">
        <v>613</v>
      </c>
      <c r="B264" s="37" t="s">
        <v>359</v>
      </c>
      <c r="C264" s="37" t="s">
        <v>729</v>
      </c>
      <c r="D264" s="37" t="s">
        <v>731</v>
      </c>
      <c r="E264" s="37" t="s">
        <v>286</v>
      </c>
      <c r="F264" s="38">
        <v>173520</v>
      </c>
      <c r="G264" s="52">
        <v>156170</v>
      </c>
      <c r="H264" s="52">
        <v>151653.89000000001</v>
      </c>
      <c r="I264" s="46">
        <f t="shared" si="2"/>
        <v>97.108209003009549</v>
      </c>
    </row>
    <row r="265" spans="1:9" ht="18.75" x14ac:dyDescent="0.2">
      <c r="A265" s="36" t="s">
        <v>614</v>
      </c>
      <c r="B265" s="37" t="s">
        <v>359</v>
      </c>
      <c r="C265" s="37" t="s">
        <v>729</v>
      </c>
      <c r="D265" s="37" t="s">
        <v>731</v>
      </c>
      <c r="E265" s="37" t="s">
        <v>288</v>
      </c>
      <c r="F265" s="38">
        <v>173520</v>
      </c>
      <c r="G265" s="52">
        <v>156170</v>
      </c>
      <c r="H265" s="52">
        <v>151653.89000000001</v>
      </c>
      <c r="I265" s="46">
        <f t="shared" ref="I265:I352" si="3">H265/G265*100</f>
        <v>97.108209003009549</v>
      </c>
    </row>
    <row r="266" spans="1:9" ht="206.25" x14ac:dyDescent="0.2">
      <c r="A266" s="36" t="s">
        <v>861</v>
      </c>
      <c r="B266" s="37" t="s">
        <v>359</v>
      </c>
      <c r="C266" s="37" t="s">
        <v>729</v>
      </c>
      <c r="D266" s="37" t="s">
        <v>732</v>
      </c>
      <c r="E266" s="37" t="s">
        <v>602</v>
      </c>
      <c r="F266" s="38">
        <v>1923921</v>
      </c>
      <c r="G266" s="52">
        <v>1923921</v>
      </c>
      <c r="H266" s="52">
        <v>1923921</v>
      </c>
      <c r="I266" s="46">
        <f t="shared" si="3"/>
        <v>100</v>
      </c>
    </row>
    <row r="267" spans="1:9" ht="93.75" x14ac:dyDescent="0.2">
      <c r="A267" s="36" t="s">
        <v>609</v>
      </c>
      <c r="B267" s="37" t="s">
        <v>359</v>
      </c>
      <c r="C267" s="37" t="s">
        <v>729</v>
      </c>
      <c r="D267" s="37" t="s">
        <v>732</v>
      </c>
      <c r="E267" s="37" t="s">
        <v>278</v>
      </c>
      <c r="F267" s="38">
        <v>1921886</v>
      </c>
      <c r="G267" s="52">
        <v>1923221</v>
      </c>
      <c r="H267" s="52">
        <v>1923221</v>
      </c>
      <c r="I267" s="46">
        <f t="shared" si="3"/>
        <v>100</v>
      </c>
    </row>
    <row r="268" spans="1:9" ht="37.5" x14ac:dyDescent="0.2">
      <c r="A268" s="36" t="s">
        <v>610</v>
      </c>
      <c r="B268" s="37" t="s">
        <v>359</v>
      </c>
      <c r="C268" s="37" t="s">
        <v>729</v>
      </c>
      <c r="D268" s="37" t="s">
        <v>732</v>
      </c>
      <c r="E268" s="37" t="s">
        <v>280</v>
      </c>
      <c r="F268" s="38">
        <v>1921886</v>
      </c>
      <c r="G268" s="52">
        <v>1923221</v>
      </c>
      <c r="H268" s="52">
        <v>1923221</v>
      </c>
      <c r="I268" s="46">
        <f t="shared" si="3"/>
        <v>100</v>
      </c>
    </row>
    <row r="269" spans="1:9" ht="37.5" x14ac:dyDescent="0.2">
      <c r="A269" s="36" t="s">
        <v>611</v>
      </c>
      <c r="B269" s="37" t="s">
        <v>359</v>
      </c>
      <c r="C269" s="37" t="s">
        <v>729</v>
      </c>
      <c r="D269" s="37" t="s">
        <v>732</v>
      </c>
      <c r="E269" s="37" t="s">
        <v>282</v>
      </c>
      <c r="F269" s="38">
        <v>2035</v>
      </c>
      <c r="G269" s="52">
        <v>700</v>
      </c>
      <c r="H269" s="52">
        <v>700</v>
      </c>
      <c r="I269" s="46">
        <f t="shared" si="3"/>
        <v>100</v>
      </c>
    </row>
    <row r="270" spans="1:9" ht="37.5" x14ac:dyDescent="0.2">
      <c r="A270" s="36" t="s">
        <v>612</v>
      </c>
      <c r="B270" s="37" t="s">
        <v>359</v>
      </c>
      <c r="C270" s="37" t="s">
        <v>729</v>
      </c>
      <c r="D270" s="37" t="s">
        <v>732</v>
      </c>
      <c r="E270" s="37" t="s">
        <v>284</v>
      </c>
      <c r="F270" s="38">
        <v>2035</v>
      </c>
      <c r="G270" s="52">
        <v>700</v>
      </c>
      <c r="H270" s="52">
        <v>700</v>
      </c>
      <c r="I270" s="46">
        <f t="shared" si="3"/>
        <v>100</v>
      </c>
    </row>
    <row r="271" spans="1:9" ht="206.25" x14ac:dyDescent="0.2">
      <c r="A271" s="36" t="s">
        <v>862</v>
      </c>
      <c r="B271" s="37" t="s">
        <v>359</v>
      </c>
      <c r="C271" s="37" t="s">
        <v>729</v>
      </c>
      <c r="D271" s="37" t="s">
        <v>733</v>
      </c>
      <c r="E271" s="37" t="s">
        <v>602</v>
      </c>
      <c r="F271" s="38">
        <v>641307</v>
      </c>
      <c r="G271" s="52">
        <v>641307</v>
      </c>
      <c r="H271" s="52">
        <v>641307</v>
      </c>
      <c r="I271" s="46">
        <f t="shared" si="3"/>
        <v>100</v>
      </c>
    </row>
    <row r="272" spans="1:9" ht="93.75" x14ac:dyDescent="0.2">
      <c r="A272" s="36" t="s">
        <v>609</v>
      </c>
      <c r="B272" s="37" t="s">
        <v>359</v>
      </c>
      <c r="C272" s="37" t="s">
        <v>729</v>
      </c>
      <c r="D272" s="37" t="s">
        <v>733</v>
      </c>
      <c r="E272" s="37" t="s">
        <v>278</v>
      </c>
      <c r="F272" s="38">
        <v>606896</v>
      </c>
      <c r="G272" s="52">
        <v>641307</v>
      </c>
      <c r="H272" s="52">
        <v>641307</v>
      </c>
      <c r="I272" s="46">
        <f t="shared" si="3"/>
        <v>100</v>
      </c>
    </row>
    <row r="273" spans="1:9" ht="37.5" x14ac:dyDescent="0.2">
      <c r="A273" s="36" t="s">
        <v>610</v>
      </c>
      <c r="B273" s="37" t="s">
        <v>359</v>
      </c>
      <c r="C273" s="37" t="s">
        <v>729</v>
      </c>
      <c r="D273" s="37" t="s">
        <v>733</v>
      </c>
      <c r="E273" s="37" t="s">
        <v>280</v>
      </c>
      <c r="F273" s="38">
        <v>606896</v>
      </c>
      <c r="G273" s="52">
        <v>641307</v>
      </c>
      <c r="H273" s="52">
        <v>641307</v>
      </c>
      <c r="I273" s="46">
        <f t="shared" si="3"/>
        <v>100</v>
      </c>
    </row>
    <row r="274" spans="1:9" ht="37.5" x14ac:dyDescent="0.2">
      <c r="A274" s="36" t="s">
        <v>611</v>
      </c>
      <c r="B274" s="37" t="s">
        <v>359</v>
      </c>
      <c r="C274" s="37" t="s">
        <v>729</v>
      </c>
      <c r="D274" s="37" t="s">
        <v>733</v>
      </c>
      <c r="E274" s="37" t="s">
        <v>282</v>
      </c>
      <c r="F274" s="38">
        <v>34411</v>
      </c>
      <c r="G274" s="52">
        <v>0</v>
      </c>
      <c r="H274" s="52">
        <v>0</v>
      </c>
      <c r="I274" s="46" t="e">
        <f t="shared" si="3"/>
        <v>#DIV/0!</v>
      </c>
    </row>
    <row r="275" spans="1:9" ht="37.5" x14ac:dyDescent="0.2">
      <c r="A275" s="36" t="s">
        <v>612</v>
      </c>
      <c r="B275" s="37" t="s">
        <v>359</v>
      </c>
      <c r="C275" s="37" t="s">
        <v>729</v>
      </c>
      <c r="D275" s="37" t="s">
        <v>733</v>
      </c>
      <c r="E275" s="37" t="s">
        <v>284</v>
      </c>
      <c r="F275" s="38">
        <v>34411</v>
      </c>
      <c r="G275" s="52">
        <v>0</v>
      </c>
      <c r="H275" s="52">
        <v>0</v>
      </c>
      <c r="I275" s="46" t="e">
        <f t="shared" si="3"/>
        <v>#DIV/0!</v>
      </c>
    </row>
    <row r="276" spans="1:9" ht="243.75" x14ac:dyDescent="0.2">
      <c r="A276" s="36" t="s">
        <v>863</v>
      </c>
      <c r="B276" s="37" t="s">
        <v>359</v>
      </c>
      <c r="C276" s="37" t="s">
        <v>729</v>
      </c>
      <c r="D276" s="37" t="s">
        <v>736</v>
      </c>
      <c r="E276" s="37" t="s">
        <v>602</v>
      </c>
      <c r="F276" s="38">
        <v>200</v>
      </c>
      <c r="G276" s="52">
        <v>200</v>
      </c>
      <c r="H276" s="52">
        <v>200</v>
      </c>
      <c r="I276" s="46">
        <f t="shared" si="3"/>
        <v>100</v>
      </c>
    </row>
    <row r="277" spans="1:9" ht="37.5" x14ac:dyDescent="0.2">
      <c r="A277" s="36" t="s">
        <v>611</v>
      </c>
      <c r="B277" s="37" t="s">
        <v>359</v>
      </c>
      <c r="C277" s="37" t="s">
        <v>729</v>
      </c>
      <c r="D277" s="37" t="s">
        <v>736</v>
      </c>
      <c r="E277" s="37" t="s">
        <v>282</v>
      </c>
      <c r="F277" s="38">
        <v>200</v>
      </c>
      <c r="G277" s="52">
        <v>200</v>
      </c>
      <c r="H277" s="52">
        <v>200</v>
      </c>
      <c r="I277" s="46">
        <f t="shared" si="3"/>
        <v>100</v>
      </c>
    </row>
    <row r="278" spans="1:9" ht="37.5" x14ac:dyDescent="0.2">
      <c r="A278" s="36" t="s">
        <v>612</v>
      </c>
      <c r="B278" s="37" t="s">
        <v>359</v>
      </c>
      <c r="C278" s="37" t="s">
        <v>729</v>
      </c>
      <c r="D278" s="37" t="s">
        <v>736</v>
      </c>
      <c r="E278" s="37" t="s">
        <v>284</v>
      </c>
      <c r="F278" s="38">
        <v>200</v>
      </c>
      <c r="G278" s="52">
        <v>200</v>
      </c>
      <c r="H278" s="52">
        <v>200</v>
      </c>
      <c r="I278" s="46">
        <f t="shared" si="3"/>
        <v>100</v>
      </c>
    </row>
    <row r="279" spans="1:9" ht="37.5" x14ac:dyDescent="0.2">
      <c r="A279" s="36" t="s">
        <v>864</v>
      </c>
      <c r="B279" s="37" t="s">
        <v>359</v>
      </c>
      <c r="C279" s="37" t="s">
        <v>729</v>
      </c>
      <c r="D279" s="37" t="s">
        <v>734</v>
      </c>
      <c r="E279" s="37" t="s">
        <v>602</v>
      </c>
      <c r="F279" s="38">
        <v>3206535</v>
      </c>
      <c r="G279" s="52">
        <v>3206535</v>
      </c>
      <c r="H279" s="52">
        <v>3206535</v>
      </c>
      <c r="I279" s="46">
        <f t="shared" si="3"/>
        <v>100</v>
      </c>
    </row>
    <row r="280" spans="1:9" ht="93.75" x14ac:dyDescent="0.2">
      <c r="A280" s="36" t="s">
        <v>609</v>
      </c>
      <c r="B280" s="37" t="s">
        <v>359</v>
      </c>
      <c r="C280" s="37" t="s">
        <v>729</v>
      </c>
      <c r="D280" s="37" t="s">
        <v>734</v>
      </c>
      <c r="E280" s="37" t="s">
        <v>278</v>
      </c>
      <c r="F280" s="38">
        <v>3155190</v>
      </c>
      <c r="G280" s="52">
        <v>3184567</v>
      </c>
      <c r="H280" s="52">
        <v>3184567</v>
      </c>
      <c r="I280" s="46">
        <f t="shared" si="3"/>
        <v>100</v>
      </c>
    </row>
    <row r="281" spans="1:9" ht="37.5" x14ac:dyDescent="0.2">
      <c r="A281" s="36" t="s">
        <v>610</v>
      </c>
      <c r="B281" s="37" t="s">
        <v>359</v>
      </c>
      <c r="C281" s="37" t="s">
        <v>729</v>
      </c>
      <c r="D281" s="37" t="s">
        <v>734</v>
      </c>
      <c r="E281" s="37" t="s">
        <v>280</v>
      </c>
      <c r="F281" s="38">
        <v>3155190</v>
      </c>
      <c r="G281" s="52">
        <v>3184567</v>
      </c>
      <c r="H281" s="52">
        <v>3184567</v>
      </c>
      <c r="I281" s="46">
        <f t="shared" si="3"/>
        <v>100</v>
      </c>
    </row>
    <row r="282" spans="1:9" ht="37.5" x14ac:dyDescent="0.2">
      <c r="A282" s="36" t="s">
        <v>611</v>
      </c>
      <c r="B282" s="37" t="s">
        <v>359</v>
      </c>
      <c r="C282" s="37" t="s">
        <v>729</v>
      </c>
      <c r="D282" s="37" t="s">
        <v>734</v>
      </c>
      <c r="E282" s="37" t="s">
        <v>282</v>
      </c>
      <c r="F282" s="38">
        <v>51345</v>
      </c>
      <c r="G282" s="52">
        <v>21968</v>
      </c>
      <c r="H282" s="52">
        <v>21968</v>
      </c>
      <c r="I282" s="46">
        <f t="shared" si="3"/>
        <v>100</v>
      </c>
    </row>
    <row r="283" spans="1:9" ht="37.5" x14ac:dyDescent="0.2">
      <c r="A283" s="36" t="s">
        <v>612</v>
      </c>
      <c r="B283" s="37" t="s">
        <v>359</v>
      </c>
      <c r="C283" s="37" t="s">
        <v>729</v>
      </c>
      <c r="D283" s="37" t="s">
        <v>734</v>
      </c>
      <c r="E283" s="37" t="s">
        <v>284</v>
      </c>
      <c r="F283" s="38">
        <v>51345</v>
      </c>
      <c r="G283" s="52">
        <v>21968</v>
      </c>
      <c r="H283" s="52">
        <v>21968</v>
      </c>
      <c r="I283" s="46">
        <f t="shared" si="3"/>
        <v>100</v>
      </c>
    </row>
    <row r="284" spans="1:9" ht="56.25" x14ac:dyDescent="0.2">
      <c r="A284" s="36" t="s">
        <v>865</v>
      </c>
      <c r="B284" s="37" t="s">
        <v>359</v>
      </c>
      <c r="C284" s="37" t="s">
        <v>729</v>
      </c>
      <c r="D284" s="37" t="s">
        <v>735</v>
      </c>
      <c r="E284" s="37" t="s">
        <v>602</v>
      </c>
      <c r="F284" s="38">
        <v>641307</v>
      </c>
      <c r="G284" s="52">
        <v>641307</v>
      </c>
      <c r="H284" s="52">
        <v>641307</v>
      </c>
      <c r="I284" s="46">
        <f t="shared" si="3"/>
        <v>100</v>
      </c>
    </row>
    <row r="285" spans="1:9" ht="93.75" x14ac:dyDescent="0.2">
      <c r="A285" s="36" t="s">
        <v>609</v>
      </c>
      <c r="B285" s="37" t="s">
        <v>359</v>
      </c>
      <c r="C285" s="37" t="s">
        <v>729</v>
      </c>
      <c r="D285" s="37" t="s">
        <v>735</v>
      </c>
      <c r="E285" s="37" t="s">
        <v>278</v>
      </c>
      <c r="F285" s="38">
        <v>606896</v>
      </c>
      <c r="G285" s="52">
        <v>641307</v>
      </c>
      <c r="H285" s="52">
        <v>641307</v>
      </c>
      <c r="I285" s="46">
        <f t="shared" si="3"/>
        <v>100</v>
      </c>
    </row>
    <row r="286" spans="1:9" ht="37.5" x14ac:dyDescent="0.2">
      <c r="A286" s="36" t="s">
        <v>610</v>
      </c>
      <c r="B286" s="37" t="s">
        <v>359</v>
      </c>
      <c r="C286" s="37" t="s">
        <v>729</v>
      </c>
      <c r="D286" s="37" t="s">
        <v>735</v>
      </c>
      <c r="E286" s="37" t="s">
        <v>280</v>
      </c>
      <c r="F286" s="38">
        <v>606896</v>
      </c>
      <c r="G286" s="52">
        <v>641307</v>
      </c>
      <c r="H286" s="52">
        <v>641307</v>
      </c>
      <c r="I286" s="46">
        <f t="shared" si="3"/>
        <v>100</v>
      </c>
    </row>
    <row r="287" spans="1:9" ht="37.5" x14ac:dyDescent="0.2">
      <c r="A287" s="36" t="s">
        <v>611</v>
      </c>
      <c r="B287" s="37" t="s">
        <v>359</v>
      </c>
      <c r="C287" s="37" t="s">
        <v>729</v>
      </c>
      <c r="D287" s="37" t="s">
        <v>735</v>
      </c>
      <c r="E287" s="37" t="s">
        <v>282</v>
      </c>
      <c r="F287" s="38">
        <v>34411</v>
      </c>
      <c r="G287" s="52">
        <v>0</v>
      </c>
      <c r="H287" s="52">
        <v>0</v>
      </c>
      <c r="I287" s="46" t="e">
        <f t="shared" si="3"/>
        <v>#DIV/0!</v>
      </c>
    </row>
    <row r="288" spans="1:9" ht="37.5" x14ac:dyDescent="0.2">
      <c r="A288" s="36" t="s">
        <v>612</v>
      </c>
      <c r="B288" s="37" t="s">
        <v>359</v>
      </c>
      <c r="C288" s="37" t="s">
        <v>729</v>
      </c>
      <c r="D288" s="37" t="s">
        <v>735</v>
      </c>
      <c r="E288" s="37" t="s">
        <v>284</v>
      </c>
      <c r="F288" s="38">
        <v>34411</v>
      </c>
      <c r="G288" s="52">
        <v>0</v>
      </c>
      <c r="H288" s="52">
        <v>0</v>
      </c>
      <c r="I288" s="46" t="e">
        <f t="shared" si="3"/>
        <v>#DIV/0!</v>
      </c>
    </row>
    <row r="289" spans="1:9" ht="112.5" x14ac:dyDescent="0.2">
      <c r="A289" s="36" t="s">
        <v>1321</v>
      </c>
      <c r="B289" s="37" t="s">
        <v>359</v>
      </c>
      <c r="C289" s="37" t="s">
        <v>729</v>
      </c>
      <c r="D289" s="37" t="s">
        <v>1307</v>
      </c>
      <c r="E289" s="37" t="s">
        <v>602</v>
      </c>
      <c r="F289" s="38">
        <v>0</v>
      </c>
      <c r="G289" s="52">
        <v>1038849.7</v>
      </c>
      <c r="H289" s="52">
        <v>1038849.7</v>
      </c>
      <c r="I289" s="46">
        <f t="shared" si="3"/>
        <v>100</v>
      </c>
    </row>
    <row r="290" spans="1:9" ht="93.75" x14ac:dyDescent="0.2">
      <c r="A290" s="36" t="s">
        <v>609</v>
      </c>
      <c r="B290" s="37" t="s">
        <v>359</v>
      </c>
      <c r="C290" s="37" t="s">
        <v>729</v>
      </c>
      <c r="D290" s="37" t="s">
        <v>1307</v>
      </c>
      <c r="E290" s="37" t="s">
        <v>278</v>
      </c>
      <c r="F290" s="38">
        <v>0</v>
      </c>
      <c r="G290" s="52">
        <v>1038849.7</v>
      </c>
      <c r="H290" s="52">
        <v>1038849.7</v>
      </c>
      <c r="I290" s="46">
        <f t="shared" si="3"/>
        <v>100</v>
      </c>
    </row>
    <row r="291" spans="1:9" ht="37.5" x14ac:dyDescent="0.2">
      <c r="A291" s="36" t="s">
        <v>610</v>
      </c>
      <c r="B291" s="37" t="s">
        <v>359</v>
      </c>
      <c r="C291" s="37" t="s">
        <v>729</v>
      </c>
      <c r="D291" s="37" t="s">
        <v>1307</v>
      </c>
      <c r="E291" s="37" t="s">
        <v>280</v>
      </c>
      <c r="F291" s="38">
        <v>0</v>
      </c>
      <c r="G291" s="52">
        <v>1038849.7</v>
      </c>
      <c r="H291" s="52">
        <v>1038849.7</v>
      </c>
      <c r="I291" s="46">
        <f t="shared" si="3"/>
        <v>100</v>
      </c>
    </row>
    <row r="292" spans="1:9" ht="75" x14ac:dyDescent="0.2">
      <c r="A292" s="36" t="s">
        <v>1322</v>
      </c>
      <c r="B292" s="37" t="s">
        <v>359</v>
      </c>
      <c r="C292" s="37" t="s">
        <v>729</v>
      </c>
      <c r="D292" s="37" t="s">
        <v>1309</v>
      </c>
      <c r="E292" s="37" t="s">
        <v>602</v>
      </c>
      <c r="F292" s="38">
        <v>0</v>
      </c>
      <c r="G292" s="52">
        <v>767264.58</v>
      </c>
      <c r="H292" s="52">
        <v>767264.58</v>
      </c>
      <c r="I292" s="46">
        <f t="shared" si="3"/>
        <v>100</v>
      </c>
    </row>
    <row r="293" spans="1:9" ht="93.75" x14ac:dyDescent="0.2">
      <c r="A293" s="36" t="s">
        <v>609</v>
      </c>
      <c r="B293" s="37" t="s">
        <v>359</v>
      </c>
      <c r="C293" s="37" t="s">
        <v>729</v>
      </c>
      <c r="D293" s="37" t="s">
        <v>1309</v>
      </c>
      <c r="E293" s="37" t="s">
        <v>278</v>
      </c>
      <c r="F293" s="38">
        <v>0</v>
      </c>
      <c r="G293" s="52">
        <v>767264.58</v>
      </c>
      <c r="H293" s="52">
        <v>767264.58</v>
      </c>
      <c r="I293" s="46">
        <f t="shared" si="3"/>
        <v>100</v>
      </c>
    </row>
    <row r="294" spans="1:9" ht="37.5" x14ac:dyDescent="0.2">
      <c r="A294" s="36" t="s">
        <v>610</v>
      </c>
      <c r="B294" s="37" t="s">
        <v>359</v>
      </c>
      <c r="C294" s="37" t="s">
        <v>729</v>
      </c>
      <c r="D294" s="37" t="s">
        <v>1309</v>
      </c>
      <c r="E294" s="37" t="s">
        <v>280</v>
      </c>
      <c r="F294" s="38">
        <v>0</v>
      </c>
      <c r="G294" s="52">
        <v>767264.58</v>
      </c>
      <c r="H294" s="52">
        <v>767264.58</v>
      </c>
      <c r="I294" s="46">
        <f t="shared" si="3"/>
        <v>100</v>
      </c>
    </row>
    <row r="295" spans="1:9" ht="75" x14ac:dyDescent="0.2">
      <c r="A295" s="36" t="s">
        <v>1323</v>
      </c>
      <c r="B295" s="37" t="s">
        <v>359</v>
      </c>
      <c r="C295" s="37" t="s">
        <v>729</v>
      </c>
      <c r="D295" s="37" t="s">
        <v>1311</v>
      </c>
      <c r="E295" s="37" t="s">
        <v>602</v>
      </c>
      <c r="F295" s="38">
        <v>0</v>
      </c>
      <c r="G295" s="52">
        <v>104617.69</v>
      </c>
      <c r="H295" s="52">
        <v>104617.69</v>
      </c>
      <c r="I295" s="46">
        <f t="shared" si="3"/>
        <v>100</v>
      </c>
    </row>
    <row r="296" spans="1:9" ht="93.75" x14ac:dyDescent="0.2">
      <c r="A296" s="36" t="s">
        <v>609</v>
      </c>
      <c r="B296" s="37" t="s">
        <v>359</v>
      </c>
      <c r="C296" s="37" t="s">
        <v>729</v>
      </c>
      <c r="D296" s="37" t="s">
        <v>1311</v>
      </c>
      <c r="E296" s="37" t="s">
        <v>278</v>
      </c>
      <c r="F296" s="38">
        <v>0</v>
      </c>
      <c r="G296" s="52">
        <v>104617.69</v>
      </c>
      <c r="H296" s="52">
        <v>104617.69</v>
      </c>
      <c r="I296" s="46">
        <f t="shared" si="3"/>
        <v>100</v>
      </c>
    </row>
    <row r="297" spans="1:9" ht="37.5" x14ac:dyDescent="0.2">
      <c r="A297" s="36" t="s">
        <v>610</v>
      </c>
      <c r="B297" s="37" t="s">
        <v>359</v>
      </c>
      <c r="C297" s="37" t="s">
        <v>729</v>
      </c>
      <c r="D297" s="37" t="s">
        <v>1311</v>
      </c>
      <c r="E297" s="37" t="s">
        <v>280</v>
      </c>
      <c r="F297" s="38">
        <v>0</v>
      </c>
      <c r="G297" s="52">
        <v>104617.69</v>
      </c>
      <c r="H297" s="52">
        <v>104617.69</v>
      </c>
      <c r="I297" s="46">
        <f t="shared" si="3"/>
        <v>100</v>
      </c>
    </row>
    <row r="298" spans="1:9" ht="37.5" x14ac:dyDescent="0.2">
      <c r="A298" s="36" t="s">
        <v>1324</v>
      </c>
      <c r="B298" s="37" t="s">
        <v>359</v>
      </c>
      <c r="C298" s="37" t="s">
        <v>729</v>
      </c>
      <c r="D298" s="37" t="s">
        <v>1313</v>
      </c>
      <c r="E298" s="37" t="s">
        <v>602</v>
      </c>
      <c r="F298" s="38">
        <v>0</v>
      </c>
      <c r="G298" s="52">
        <v>202235.34</v>
      </c>
      <c r="H298" s="52">
        <v>202235.34</v>
      </c>
      <c r="I298" s="46">
        <f t="shared" si="3"/>
        <v>100</v>
      </c>
    </row>
    <row r="299" spans="1:9" ht="93.75" x14ac:dyDescent="0.2">
      <c r="A299" s="36" t="s">
        <v>609</v>
      </c>
      <c r="B299" s="37" t="s">
        <v>359</v>
      </c>
      <c r="C299" s="37" t="s">
        <v>729</v>
      </c>
      <c r="D299" s="37" t="s">
        <v>1313</v>
      </c>
      <c r="E299" s="37" t="s">
        <v>278</v>
      </c>
      <c r="F299" s="38">
        <v>0</v>
      </c>
      <c r="G299" s="52">
        <v>202235.34</v>
      </c>
      <c r="H299" s="52">
        <v>202235.34</v>
      </c>
      <c r="I299" s="46">
        <f t="shared" si="3"/>
        <v>100</v>
      </c>
    </row>
    <row r="300" spans="1:9" ht="37.5" x14ac:dyDescent="0.2">
      <c r="A300" s="36" t="s">
        <v>610</v>
      </c>
      <c r="B300" s="37" t="s">
        <v>359</v>
      </c>
      <c r="C300" s="37" t="s">
        <v>729</v>
      </c>
      <c r="D300" s="37" t="s">
        <v>1313</v>
      </c>
      <c r="E300" s="37" t="s">
        <v>280</v>
      </c>
      <c r="F300" s="38">
        <v>0</v>
      </c>
      <c r="G300" s="52">
        <v>202235.34</v>
      </c>
      <c r="H300" s="52">
        <v>202235.34</v>
      </c>
      <c r="I300" s="46">
        <f t="shared" si="3"/>
        <v>100</v>
      </c>
    </row>
    <row r="301" spans="1:9" ht="37.5" x14ac:dyDescent="0.2">
      <c r="A301" s="36" t="s">
        <v>1289</v>
      </c>
      <c r="B301" s="37" t="s">
        <v>359</v>
      </c>
      <c r="C301" s="37" t="s">
        <v>729</v>
      </c>
      <c r="D301" s="37" t="s">
        <v>1288</v>
      </c>
      <c r="E301" s="37" t="s">
        <v>602</v>
      </c>
      <c r="F301" s="38">
        <v>0</v>
      </c>
      <c r="G301" s="52">
        <v>1176050.55</v>
      </c>
      <c r="H301" s="52">
        <v>1176050.55</v>
      </c>
      <c r="I301" s="46">
        <f t="shared" si="3"/>
        <v>100</v>
      </c>
    </row>
    <row r="302" spans="1:9" ht="93.75" x14ac:dyDescent="0.2">
      <c r="A302" s="36" t="s">
        <v>609</v>
      </c>
      <c r="B302" s="37" t="s">
        <v>359</v>
      </c>
      <c r="C302" s="37" t="s">
        <v>729</v>
      </c>
      <c r="D302" s="37" t="s">
        <v>1288</v>
      </c>
      <c r="E302" s="37" t="s">
        <v>278</v>
      </c>
      <c r="F302" s="38">
        <v>0</v>
      </c>
      <c r="G302" s="52">
        <v>1176050.55</v>
      </c>
      <c r="H302" s="52">
        <v>1176050.55</v>
      </c>
      <c r="I302" s="46">
        <f t="shared" si="3"/>
        <v>100</v>
      </c>
    </row>
    <row r="303" spans="1:9" ht="37.5" x14ac:dyDescent="0.2">
      <c r="A303" s="36" t="s">
        <v>610</v>
      </c>
      <c r="B303" s="37" t="s">
        <v>359</v>
      </c>
      <c r="C303" s="37" t="s">
        <v>729</v>
      </c>
      <c r="D303" s="37" t="s">
        <v>1288</v>
      </c>
      <c r="E303" s="37" t="s">
        <v>280</v>
      </c>
      <c r="F303" s="38">
        <v>0</v>
      </c>
      <c r="G303" s="52">
        <v>1176050.55</v>
      </c>
      <c r="H303" s="52">
        <v>1176050.55</v>
      </c>
      <c r="I303" s="46">
        <f t="shared" si="3"/>
        <v>100</v>
      </c>
    </row>
    <row r="304" spans="1:9" ht="18.75" x14ac:dyDescent="0.2">
      <c r="A304" s="36" t="s">
        <v>737</v>
      </c>
      <c r="B304" s="37" t="s">
        <v>359</v>
      </c>
      <c r="C304" s="37" t="s">
        <v>738</v>
      </c>
      <c r="D304" s="37" t="s">
        <v>601</v>
      </c>
      <c r="E304" s="37" t="s">
        <v>602</v>
      </c>
      <c r="F304" s="38">
        <v>30133</v>
      </c>
      <c r="G304" s="52">
        <v>30133</v>
      </c>
      <c r="H304" s="52">
        <v>30133</v>
      </c>
      <c r="I304" s="46">
        <f t="shared" si="3"/>
        <v>100</v>
      </c>
    </row>
    <row r="305" spans="1:9" ht="75" x14ac:dyDescent="0.2">
      <c r="A305" s="36" t="s">
        <v>866</v>
      </c>
      <c r="B305" s="37" t="s">
        <v>359</v>
      </c>
      <c r="C305" s="37" t="s">
        <v>738</v>
      </c>
      <c r="D305" s="37" t="s">
        <v>739</v>
      </c>
      <c r="E305" s="37" t="s">
        <v>602</v>
      </c>
      <c r="F305" s="38">
        <v>30133</v>
      </c>
      <c r="G305" s="52">
        <v>30133</v>
      </c>
      <c r="H305" s="52">
        <v>30133</v>
      </c>
      <c r="I305" s="46">
        <f t="shared" si="3"/>
        <v>100</v>
      </c>
    </row>
    <row r="306" spans="1:9" ht="37.5" x14ac:dyDescent="0.2">
      <c r="A306" s="36" t="s">
        <v>611</v>
      </c>
      <c r="B306" s="37" t="s">
        <v>359</v>
      </c>
      <c r="C306" s="37" t="s">
        <v>738</v>
      </c>
      <c r="D306" s="37" t="s">
        <v>739</v>
      </c>
      <c r="E306" s="37" t="s">
        <v>282</v>
      </c>
      <c r="F306" s="38">
        <v>30133</v>
      </c>
      <c r="G306" s="52">
        <v>30133</v>
      </c>
      <c r="H306" s="52">
        <v>30133</v>
      </c>
      <c r="I306" s="46">
        <f t="shared" si="3"/>
        <v>100</v>
      </c>
    </row>
    <row r="307" spans="1:9" ht="37.5" x14ac:dyDescent="0.2">
      <c r="A307" s="36" t="s">
        <v>612</v>
      </c>
      <c r="B307" s="37" t="s">
        <v>359</v>
      </c>
      <c r="C307" s="37" t="s">
        <v>738</v>
      </c>
      <c r="D307" s="37" t="s">
        <v>739</v>
      </c>
      <c r="E307" s="37" t="s">
        <v>284</v>
      </c>
      <c r="F307" s="38">
        <v>30133</v>
      </c>
      <c r="G307" s="52">
        <v>30133</v>
      </c>
      <c r="H307" s="52">
        <v>30133</v>
      </c>
      <c r="I307" s="46">
        <f t="shared" si="3"/>
        <v>100</v>
      </c>
    </row>
    <row r="308" spans="1:9" ht="18.75" x14ac:dyDescent="0.2">
      <c r="A308" s="36" t="s">
        <v>740</v>
      </c>
      <c r="B308" s="37" t="s">
        <v>359</v>
      </c>
      <c r="C308" s="37" t="s">
        <v>741</v>
      </c>
      <c r="D308" s="37" t="s">
        <v>601</v>
      </c>
      <c r="E308" s="37" t="s">
        <v>602</v>
      </c>
      <c r="F308" s="38">
        <v>11580460.210000001</v>
      </c>
      <c r="G308" s="52">
        <v>4394655</v>
      </c>
      <c r="H308" s="52">
        <v>0</v>
      </c>
      <c r="I308" s="46">
        <f t="shared" si="3"/>
        <v>0</v>
      </c>
    </row>
    <row r="309" spans="1:9" ht="18.75" x14ac:dyDescent="0.2">
      <c r="A309" s="36" t="s">
        <v>867</v>
      </c>
      <c r="B309" s="37" t="s">
        <v>359</v>
      </c>
      <c r="C309" s="37" t="s">
        <v>741</v>
      </c>
      <c r="D309" s="37" t="s">
        <v>742</v>
      </c>
      <c r="E309" s="37" t="s">
        <v>602</v>
      </c>
      <c r="F309" s="38">
        <v>11580460.210000001</v>
      </c>
      <c r="G309" s="52">
        <v>4394655</v>
      </c>
      <c r="H309" s="52">
        <v>0</v>
      </c>
      <c r="I309" s="46">
        <f t="shared" si="3"/>
        <v>0</v>
      </c>
    </row>
    <row r="310" spans="1:9" ht="18.75" x14ac:dyDescent="0.2">
      <c r="A310" s="36" t="s">
        <v>613</v>
      </c>
      <c r="B310" s="37" t="s">
        <v>359</v>
      </c>
      <c r="C310" s="37" t="s">
        <v>741</v>
      </c>
      <c r="D310" s="37" t="s">
        <v>742</v>
      </c>
      <c r="E310" s="37" t="s">
        <v>286</v>
      </c>
      <c r="F310" s="38">
        <v>11580460.210000001</v>
      </c>
      <c r="G310" s="52">
        <v>4394655</v>
      </c>
      <c r="H310" s="52">
        <v>0</v>
      </c>
      <c r="I310" s="46">
        <f t="shared" si="3"/>
        <v>0</v>
      </c>
    </row>
    <row r="311" spans="1:9" ht="18.75" x14ac:dyDescent="0.2">
      <c r="A311" s="36" t="s">
        <v>743</v>
      </c>
      <c r="B311" s="37" t="s">
        <v>359</v>
      </c>
      <c r="C311" s="37" t="s">
        <v>741</v>
      </c>
      <c r="D311" s="37" t="s">
        <v>742</v>
      </c>
      <c r="E311" s="37" t="s">
        <v>292</v>
      </c>
      <c r="F311" s="38">
        <v>11580460.210000001</v>
      </c>
      <c r="G311" s="52">
        <v>4394655</v>
      </c>
      <c r="H311" s="52">
        <v>0</v>
      </c>
      <c r="I311" s="46">
        <f t="shared" si="3"/>
        <v>0</v>
      </c>
    </row>
    <row r="312" spans="1:9" ht="18.75" x14ac:dyDescent="0.2">
      <c r="A312" s="36" t="s">
        <v>702</v>
      </c>
      <c r="B312" s="37" t="s">
        <v>359</v>
      </c>
      <c r="C312" s="37" t="s">
        <v>703</v>
      </c>
      <c r="D312" s="37" t="s">
        <v>601</v>
      </c>
      <c r="E312" s="37" t="s">
        <v>602</v>
      </c>
      <c r="F312" s="38">
        <v>59778215.399999999</v>
      </c>
      <c r="G312" s="38">
        <v>63268403.530000001</v>
      </c>
      <c r="H312" s="38">
        <v>61088791.719999999</v>
      </c>
      <c r="I312" s="46">
        <f t="shared" si="3"/>
        <v>96.554975804049661</v>
      </c>
    </row>
    <row r="313" spans="1:9" ht="56.25" x14ac:dyDescent="0.2">
      <c r="A313" s="36" t="s">
        <v>852</v>
      </c>
      <c r="B313" s="37" t="s">
        <v>359</v>
      </c>
      <c r="C313" s="37" t="s">
        <v>703</v>
      </c>
      <c r="D313" s="37" t="s">
        <v>744</v>
      </c>
      <c r="E313" s="37" t="s">
        <v>602</v>
      </c>
      <c r="F313" s="38">
        <v>306960</v>
      </c>
      <c r="G313" s="52">
        <v>506960</v>
      </c>
      <c r="H313" s="52">
        <v>452233.81</v>
      </c>
      <c r="I313" s="46">
        <f t="shared" si="3"/>
        <v>89.205028010099426</v>
      </c>
    </row>
    <row r="314" spans="1:9" ht="37.5" x14ac:dyDescent="0.2">
      <c r="A314" s="36" t="s">
        <v>611</v>
      </c>
      <c r="B314" s="37" t="s">
        <v>359</v>
      </c>
      <c r="C314" s="37" t="s">
        <v>703</v>
      </c>
      <c r="D314" s="37" t="s">
        <v>744</v>
      </c>
      <c r="E314" s="37" t="s">
        <v>282</v>
      </c>
      <c r="F314" s="38">
        <v>306960</v>
      </c>
      <c r="G314" s="52">
        <v>506960</v>
      </c>
      <c r="H314" s="52">
        <v>452233.81</v>
      </c>
      <c r="I314" s="46">
        <f t="shared" si="3"/>
        <v>89.205028010099426</v>
      </c>
    </row>
    <row r="315" spans="1:9" ht="37.5" x14ac:dyDescent="0.2">
      <c r="A315" s="36" t="s">
        <v>612</v>
      </c>
      <c r="B315" s="37" t="s">
        <v>359</v>
      </c>
      <c r="C315" s="37" t="s">
        <v>703</v>
      </c>
      <c r="D315" s="37" t="s">
        <v>744</v>
      </c>
      <c r="E315" s="37" t="s">
        <v>284</v>
      </c>
      <c r="F315" s="38">
        <v>306960</v>
      </c>
      <c r="G315" s="52">
        <v>506960</v>
      </c>
      <c r="H315" s="52">
        <v>452233.81</v>
      </c>
      <c r="I315" s="46">
        <f t="shared" si="3"/>
        <v>89.205028010099426</v>
      </c>
    </row>
    <row r="316" spans="1:9" ht="56.25" x14ac:dyDescent="0.2">
      <c r="A316" s="36" t="s">
        <v>868</v>
      </c>
      <c r="B316" s="37" t="s">
        <v>359</v>
      </c>
      <c r="C316" s="37" t="s">
        <v>703</v>
      </c>
      <c r="D316" s="37" t="s">
        <v>745</v>
      </c>
      <c r="E316" s="37" t="s">
        <v>602</v>
      </c>
      <c r="F316" s="38">
        <v>791640</v>
      </c>
      <c r="G316" s="52">
        <v>498885.13</v>
      </c>
      <c r="H316" s="52">
        <v>257464.33</v>
      </c>
      <c r="I316" s="46">
        <f t="shared" si="3"/>
        <v>51.607938284310052</v>
      </c>
    </row>
    <row r="317" spans="1:9" ht="37.5" x14ac:dyDescent="0.2">
      <c r="A317" s="36" t="s">
        <v>611</v>
      </c>
      <c r="B317" s="37" t="s">
        <v>359</v>
      </c>
      <c r="C317" s="37" t="s">
        <v>703</v>
      </c>
      <c r="D317" s="37" t="s">
        <v>745</v>
      </c>
      <c r="E317" s="37" t="s">
        <v>282</v>
      </c>
      <c r="F317" s="38">
        <v>791640</v>
      </c>
      <c r="G317" s="52">
        <v>498885.13</v>
      </c>
      <c r="H317" s="52">
        <v>257464.33</v>
      </c>
      <c r="I317" s="46">
        <f t="shared" si="3"/>
        <v>51.607938284310052</v>
      </c>
    </row>
    <row r="318" spans="1:9" ht="37.5" x14ac:dyDescent="0.2">
      <c r="A318" s="36" t="s">
        <v>612</v>
      </c>
      <c r="B318" s="37" t="s">
        <v>359</v>
      </c>
      <c r="C318" s="37" t="s">
        <v>703</v>
      </c>
      <c r="D318" s="37" t="s">
        <v>745</v>
      </c>
      <c r="E318" s="37" t="s">
        <v>284</v>
      </c>
      <c r="F318" s="38">
        <v>791640</v>
      </c>
      <c r="G318" s="52">
        <v>498885.13</v>
      </c>
      <c r="H318" s="52">
        <v>257464.33</v>
      </c>
      <c r="I318" s="46">
        <f t="shared" si="3"/>
        <v>51.607938284310052</v>
      </c>
    </row>
    <row r="319" spans="1:9" ht="37.5" x14ac:dyDescent="0.2">
      <c r="A319" s="36" t="s">
        <v>1259</v>
      </c>
      <c r="B319" s="37" t="s">
        <v>359</v>
      </c>
      <c r="C319" s="37" t="s">
        <v>703</v>
      </c>
      <c r="D319" s="37" t="s">
        <v>1260</v>
      </c>
      <c r="E319" s="37" t="s">
        <v>602</v>
      </c>
      <c r="F319" s="38">
        <v>0</v>
      </c>
      <c r="G319" s="52">
        <v>760000</v>
      </c>
      <c r="H319" s="52">
        <v>760000</v>
      </c>
      <c r="I319" s="46">
        <f t="shared" si="3"/>
        <v>100</v>
      </c>
    </row>
    <row r="320" spans="1:9" ht="37.5" x14ac:dyDescent="0.2">
      <c r="A320" s="36" t="s">
        <v>611</v>
      </c>
      <c r="B320" s="37" t="s">
        <v>359</v>
      </c>
      <c r="C320" s="37" t="s">
        <v>703</v>
      </c>
      <c r="D320" s="37" t="s">
        <v>1260</v>
      </c>
      <c r="E320" s="37" t="s">
        <v>282</v>
      </c>
      <c r="F320" s="38">
        <v>0</v>
      </c>
      <c r="G320" s="52">
        <v>760000</v>
      </c>
      <c r="H320" s="52">
        <v>760000</v>
      </c>
      <c r="I320" s="46">
        <f t="shared" si="3"/>
        <v>100</v>
      </c>
    </row>
    <row r="321" spans="1:9" ht="37.5" x14ac:dyDescent="0.2">
      <c r="A321" s="36" t="s">
        <v>612</v>
      </c>
      <c r="B321" s="37" t="s">
        <v>359</v>
      </c>
      <c r="C321" s="37" t="s">
        <v>703</v>
      </c>
      <c r="D321" s="37" t="s">
        <v>1260</v>
      </c>
      <c r="E321" s="37" t="s">
        <v>284</v>
      </c>
      <c r="F321" s="38">
        <v>0</v>
      </c>
      <c r="G321" s="52">
        <v>760000</v>
      </c>
      <c r="H321" s="52">
        <v>760000</v>
      </c>
      <c r="I321" s="46">
        <f t="shared" si="3"/>
        <v>100</v>
      </c>
    </row>
    <row r="322" spans="1:9" ht="37.5" x14ac:dyDescent="0.2">
      <c r="A322" s="36" t="s">
        <v>869</v>
      </c>
      <c r="B322" s="37" t="s">
        <v>359</v>
      </c>
      <c r="C322" s="37" t="s">
        <v>703</v>
      </c>
      <c r="D322" s="37" t="s">
        <v>747</v>
      </c>
      <c r="E322" s="37" t="s">
        <v>602</v>
      </c>
      <c r="F322" s="38">
        <v>16871473</v>
      </c>
      <c r="G322" s="52">
        <v>17689626</v>
      </c>
      <c r="H322" s="52">
        <v>17316668.449999999</v>
      </c>
      <c r="I322" s="46">
        <f t="shared" si="3"/>
        <v>97.891659495797128</v>
      </c>
    </row>
    <row r="323" spans="1:9" ht="56.25" x14ac:dyDescent="0.2">
      <c r="A323" s="36" t="s">
        <v>837</v>
      </c>
      <c r="B323" s="37" t="s">
        <v>359</v>
      </c>
      <c r="C323" s="37" t="s">
        <v>703</v>
      </c>
      <c r="D323" s="37" t="s">
        <v>747</v>
      </c>
      <c r="E323" s="37" t="s">
        <v>315</v>
      </c>
      <c r="F323" s="38">
        <v>16871473</v>
      </c>
      <c r="G323" s="52">
        <v>17689626</v>
      </c>
      <c r="H323" s="52">
        <v>17316668.449999999</v>
      </c>
      <c r="I323" s="46">
        <f t="shared" si="3"/>
        <v>97.891659495797128</v>
      </c>
    </row>
    <row r="324" spans="1:9" ht="18.75" x14ac:dyDescent="0.2">
      <c r="A324" s="36" t="s">
        <v>660</v>
      </c>
      <c r="B324" s="37" t="s">
        <v>359</v>
      </c>
      <c r="C324" s="37" t="s">
        <v>703</v>
      </c>
      <c r="D324" s="37" t="s">
        <v>747</v>
      </c>
      <c r="E324" s="37" t="s">
        <v>317</v>
      </c>
      <c r="F324" s="38">
        <v>16871473</v>
      </c>
      <c r="G324" s="52">
        <v>17689626</v>
      </c>
      <c r="H324" s="52">
        <v>17316668.449999999</v>
      </c>
      <c r="I324" s="46">
        <f t="shared" si="3"/>
        <v>97.891659495797128</v>
      </c>
    </row>
    <row r="325" spans="1:9" ht="56.25" x14ac:dyDescent="0.2">
      <c r="A325" s="36" t="s">
        <v>847</v>
      </c>
      <c r="B325" s="37" t="s">
        <v>359</v>
      </c>
      <c r="C325" s="37" t="s">
        <v>703</v>
      </c>
      <c r="D325" s="37" t="s">
        <v>748</v>
      </c>
      <c r="E325" s="37" t="s">
        <v>602</v>
      </c>
      <c r="F325" s="38">
        <v>37975672</v>
      </c>
      <c r="G325" s="52">
        <v>39370472</v>
      </c>
      <c r="H325" s="52">
        <v>38358654.5</v>
      </c>
      <c r="I325" s="46">
        <f t="shared" si="3"/>
        <v>97.430009221123896</v>
      </c>
    </row>
    <row r="326" spans="1:9" ht="56.25" x14ac:dyDescent="0.2">
      <c r="A326" s="36" t="s">
        <v>837</v>
      </c>
      <c r="B326" s="37" t="s">
        <v>359</v>
      </c>
      <c r="C326" s="37" t="s">
        <v>703</v>
      </c>
      <c r="D326" s="37" t="s">
        <v>748</v>
      </c>
      <c r="E326" s="37" t="s">
        <v>315</v>
      </c>
      <c r="F326" s="38">
        <v>37975672</v>
      </c>
      <c r="G326" s="52">
        <v>39370472</v>
      </c>
      <c r="H326" s="52">
        <v>38358654.5</v>
      </c>
      <c r="I326" s="46">
        <f t="shared" si="3"/>
        <v>97.430009221123896</v>
      </c>
    </row>
    <row r="327" spans="1:9" ht="18.75" x14ac:dyDescent="0.2">
      <c r="A327" s="36" t="s">
        <v>660</v>
      </c>
      <c r="B327" s="37" t="s">
        <v>359</v>
      </c>
      <c r="C327" s="37" t="s">
        <v>703</v>
      </c>
      <c r="D327" s="37" t="s">
        <v>748</v>
      </c>
      <c r="E327" s="37" t="s">
        <v>317</v>
      </c>
      <c r="F327" s="38">
        <v>37975672</v>
      </c>
      <c r="G327" s="52">
        <v>39370472</v>
      </c>
      <c r="H327" s="52">
        <v>38358654.5</v>
      </c>
      <c r="I327" s="46">
        <f t="shared" si="3"/>
        <v>97.430009221123896</v>
      </c>
    </row>
    <row r="328" spans="1:9" ht="37.5" x14ac:dyDescent="0.2">
      <c r="A328" s="36" t="s">
        <v>615</v>
      </c>
      <c r="B328" s="37" t="s">
        <v>359</v>
      </c>
      <c r="C328" s="37" t="s">
        <v>703</v>
      </c>
      <c r="D328" s="37" t="s">
        <v>616</v>
      </c>
      <c r="E328" s="37" t="s">
        <v>602</v>
      </c>
      <c r="F328" s="38">
        <v>3722812</v>
      </c>
      <c r="G328" s="52">
        <v>4152802</v>
      </c>
      <c r="H328" s="52">
        <v>3765371.43</v>
      </c>
      <c r="I328" s="46">
        <f t="shared" si="3"/>
        <v>90.670622630214496</v>
      </c>
    </row>
    <row r="329" spans="1:9" ht="37.5" x14ac:dyDescent="0.2">
      <c r="A329" s="36" t="s">
        <v>611</v>
      </c>
      <c r="B329" s="37" t="s">
        <v>359</v>
      </c>
      <c r="C329" s="37" t="s">
        <v>703</v>
      </c>
      <c r="D329" s="37" t="s">
        <v>616</v>
      </c>
      <c r="E329" s="37" t="s">
        <v>282</v>
      </c>
      <c r="F329" s="38">
        <v>3722812</v>
      </c>
      <c r="G329" s="52">
        <v>4152802</v>
      </c>
      <c r="H329" s="52">
        <v>3765371.43</v>
      </c>
      <c r="I329" s="46">
        <f t="shared" si="3"/>
        <v>90.670622630214496</v>
      </c>
    </row>
    <row r="330" spans="1:9" ht="37.5" x14ac:dyDescent="0.2">
      <c r="A330" s="36" t="s">
        <v>612</v>
      </c>
      <c r="B330" s="37" t="s">
        <v>359</v>
      </c>
      <c r="C330" s="37" t="s">
        <v>703</v>
      </c>
      <c r="D330" s="37" t="s">
        <v>616</v>
      </c>
      <c r="E330" s="37" t="s">
        <v>284</v>
      </c>
      <c r="F330" s="38">
        <v>3722812</v>
      </c>
      <c r="G330" s="52">
        <v>4152802</v>
      </c>
      <c r="H330" s="52">
        <v>3765371.43</v>
      </c>
      <c r="I330" s="46">
        <f t="shared" si="3"/>
        <v>90.670622630214496</v>
      </c>
    </row>
    <row r="331" spans="1:9" ht="75" x14ac:dyDescent="0.2">
      <c r="A331" s="36" t="s">
        <v>870</v>
      </c>
      <c r="B331" s="37" t="s">
        <v>359</v>
      </c>
      <c r="C331" s="37" t="s">
        <v>703</v>
      </c>
      <c r="D331" s="37" t="s">
        <v>746</v>
      </c>
      <c r="E331" s="37" t="s">
        <v>602</v>
      </c>
      <c r="F331" s="38">
        <v>109658.4</v>
      </c>
      <c r="G331" s="38">
        <v>59658.400000000001</v>
      </c>
      <c r="H331" s="38">
        <v>58399.199999999997</v>
      </c>
      <c r="I331" s="46">
        <f t="shared" si="3"/>
        <v>97.889316508655938</v>
      </c>
    </row>
    <row r="332" spans="1:9" ht="37.5" x14ac:dyDescent="0.2">
      <c r="A332" s="36" t="s">
        <v>611</v>
      </c>
      <c r="B332" s="37" t="s">
        <v>359</v>
      </c>
      <c r="C332" s="37" t="s">
        <v>703</v>
      </c>
      <c r="D332" s="37" t="s">
        <v>746</v>
      </c>
      <c r="E332" s="37" t="s">
        <v>282</v>
      </c>
      <c r="F332" s="38">
        <v>109658.4</v>
      </c>
      <c r="G332" s="38">
        <v>59658.400000000001</v>
      </c>
      <c r="H332" s="38">
        <v>58399.199999999997</v>
      </c>
      <c r="I332" s="46">
        <f t="shared" si="3"/>
        <v>97.889316508655938</v>
      </c>
    </row>
    <row r="333" spans="1:9" ht="37.5" x14ac:dyDescent="0.2">
      <c r="A333" s="36" t="s">
        <v>612</v>
      </c>
      <c r="B333" s="37" t="s">
        <v>359</v>
      </c>
      <c r="C333" s="37" t="s">
        <v>703</v>
      </c>
      <c r="D333" s="37" t="s">
        <v>746</v>
      </c>
      <c r="E333" s="37" t="s">
        <v>284</v>
      </c>
      <c r="F333" s="38">
        <v>109658.4</v>
      </c>
      <c r="G333" s="52">
        <v>59658.400000000001</v>
      </c>
      <c r="H333" s="52">
        <v>58399.199999999997</v>
      </c>
      <c r="I333" s="46">
        <f t="shared" si="3"/>
        <v>97.889316508655938</v>
      </c>
    </row>
    <row r="334" spans="1:9" ht="37.5" x14ac:dyDescent="0.2">
      <c r="A334" s="36" t="s">
        <v>892</v>
      </c>
      <c r="B334" s="37" t="s">
        <v>359</v>
      </c>
      <c r="C334" s="37" t="s">
        <v>703</v>
      </c>
      <c r="D334" s="37" t="s">
        <v>710</v>
      </c>
      <c r="E334" s="37" t="s">
        <v>602</v>
      </c>
      <c r="F334" s="38">
        <v>0</v>
      </c>
      <c r="G334" s="52">
        <v>230000</v>
      </c>
      <c r="H334" s="52">
        <v>120000</v>
      </c>
      <c r="I334" s="46">
        <f t="shared" si="3"/>
        <v>52.173913043478258</v>
      </c>
    </row>
    <row r="335" spans="1:9" ht="18.75" x14ac:dyDescent="0.2">
      <c r="A335" s="36" t="s">
        <v>613</v>
      </c>
      <c r="B335" s="37" t="s">
        <v>359</v>
      </c>
      <c r="C335" s="37" t="s">
        <v>703</v>
      </c>
      <c r="D335" s="37" t="s">
        <v>710</v>
      </c>
      <c r="E335" s="37" t="s">
        <v>286</v>
      </c>
      <c r="F335" s="38">
        <v>0</v>
      </c>
      <c r="G335" s="52">
        <v>230000</v>
      </c>
      <c r="H335" s="52">
        <v>120000</v>
      </c>
      <c r="I335" s="46">
        <f t="shared" si="3"/>
        <v>52.173913043478258</v>
      </c>
    </row>
    <row r="336" spans="1:9" ht="18.75" x14ac:dyDescent="0.2">
      <c r="A336" s="36" t="s">
        <v>711</v>
      </c>
      <c r="B336" s="37" t="s">
        <v>359</v>
      </c>
      <c r="C336" s="37" t="s">
        <v>703</v>
      </c>
      <c r="D336" s="37" t="s">
        <v>710</v>
      </c>
      <c r="E336" s="37" t="s">
        <v>393</v>
      </c>
      <c r="F336" s="38">
        <v>0</v>
      </c>
      <c r="G336" s="52">
        <v>230000</v>
      </c>
      <c r="H336" s="52">
        <v>120000</v>
      </c>
      <c r="I336" s="46">
        <f t="shared" si="3"/>
        <v>52.173913043478258</v>
      </c>
    </row>
    <row r="337" spans="1:9" ht="37.5" x14ac:dyDescent="0.2">
      <c r="A337" s="36" t="s">
        <v>749</v>
      </c>
      <c r="B337" s="37" t="s">
        <v>359</v>
      </c>
      <c r="C337" s="37" t="s">
        <v>750</v>
      </c>
      <c r="D337" s="37" t="s">
        <v>601</v>
      </c>
      <c r="E337" s="37" t="s">
        <v>602</v>
      </c>
      <c r="F337" s="38">
        <v>9301778</v>
      </c>
      <c r="G337" s="52">
        <v>9421987.6699999999</v>
      </c>
      <c r="H337" s="52">
        <v>9004937.0199999996</v>
      </c>
      <c r="I337" s="46">
        <f t="shared" si="3"/>
        <v>95.573644706329787</v>
      </c>
    </row>
    <row r="338" spans="1:9" ht="18.75" x14ac:dyDescent="0.2">
      <c r="A338" s="36" t="s">
        <v>751</v>
      </c>
      <c r="B338" s="37" t="s">
        <v>359</v>
      </c>
      <c r="C338" s="37" t="s">
        <v>752</v>
      </c>
      <c r="D338" s="37" t="s">
        <v>601</v>
      </c>
      <c r="E338" s="37" t="s">
        <v>602</v>
      </c>
      <c r="F338" s="38">
        <v>1802400</v>
      </c>
      <c r="G338" s="52">
        <v>744224</v>
      </c>
      <c r="H338" s="52">
        <v>599988.93999999994</v>
      </c>
      <c r="I338" s="46">
        <f t="shared" si="3"/>
        <v>80.619402222986622</v>
      </c>
    </row>
    <row r="339" spans="1:9" ht="56.25" x14ac:dyDescent="0.2">
      <c r="A339" s="36" t="s">
        <v>868</v>
      </c>
      <c r="B339" s="37" t="s">
        <v>359</v>
      </c>
      <c r="C339" s="37" t="s">
        <v>752</v>
      </c>
      <c r="D339" s="37" t="s">
        <v>745</v>
      </c>
      <c r="E339" s="37" t="s">
        <v>602</v>
      </c>
      <c r="F339" s="38">
        <v>30000</v>
      </c>
      <c r="G339" s="52">
        <v>30000</v>
      </c>
      <c r="H339" s="52">
        <v>3284.94</v>
      </c>
      <c r="I339" s="46">
        <f t="shared" si="3"/>
        <v>10.9498</v>
      </c>
    </row>
    <row r="340" spans="1:9" ht="37.5" x14ac:dyDescent="0.2">
      <c r="A340" s="36" t="s">
        <v>611</v>
      </c>
      <c r="B340" s="37" t="s">
        <v>359</v>
      </c>
      <c r="C340" s="37" t="s">
        <v>752</v>
      </c>
      <c r="D340" s="37" t="s">
        <v>745</v>
      </c>
      <c r="E340" s="37" t="s">
        <v>282</v>
      </c>
      <c r="F340" s="38">
        <v>30000</v>
      </c>
      <c r="G340" s="52">
        <v>30000</v>
      </c>
      <c r="H340" s="52">
        <v>3284.94</v>
      </c>
      <c r="I340" s="46">
        <f t="shared" si="3"/>
        <v>10.9498</v>
      </c>
    </row>
    <row r="341" spans="1:9" ht="37.5" x14ac:dyDescent="0.2">
      <c r="A341" s="36" t="s">
        <v>612</v>
      </c>
      <c r="B341" s="37" t="s">
        <v>359</v>
      </c>
      <c r="C341" s="37" t="s">
        <v>752</v>
      </c>
      <c r="D341" s="37" t="s">
        <v>745</v>
      </c>
      <c r="E341" s="37" t="s">
        <v>284</v>
      </c>
      <c r="F341" s="38">
        <v>30000</v>
      </c>
      <c r="G341" s="52">
        <v>30000</v>
      </c>
      <c r="H341" s="52">
        <v>3284.94</v>
      </c>
      <c r="I341" s="46">
        <f t="shared" si="3"/>
        <v>10.9498</v>
      </c>
    </row>
    <row r="342" spans="1:9" ht="37.5" x14ac:dyDescent="0.2">
      <c r="A342" s="36" t="s">
        <v>1261</v>
      </c>
      <c r="B342" s="37" t="s">
        <v>359</v>
      </c>
      <c r="C342" s="37" t="s">
        <v>752</v>
      </c>
      <c r="D342" s="37" t="s">
        <v>1262</v>
      </c>
      <c r="E342" s="37" t="s">
        <v>602</v>
      </c>
      <c r="F342" s="38">
        <v>0</v>
      </c>
      <c r="G342" s="52">
        <v>406224</v>
      </c>
      <c r="H342" s="52">
        <v>406224</v>
      </c>
      <c r="I342" s="46">
        <f t="shared" si="3"/>
        <v>100</v>
      </c>
    </row>
    <row r="343" spans="1:9" ht="37.5" x14ac:dyDescent="0.2">
      <c r="A343" s="36" t="s">
        <v>611</v>
      </c>
      <c r="B343" s="37" t="s">
        <v>359</v>
      </c>
      <c r="C343" s="37" t="s">
        <v>752</v>
      </c>
      <c r="D343" s="37" t="s">
        <v>1262</v>
      </c>
      <c r="E343" s="37" t="s">
        <v>282</v>
      </c>
      <c r="F343" s="38">
        <v>0</v>
      </c>
      <c r="G343" s="52">
        <v>406224</v>
      </c>
      <c r="H343" s="52">
        <v>406224</v>
      </c>
      <c r="I343" s="46">
        <f t="shared" si="3"/>
        <v>100</v>
      </c>
    </row>
    <row r="344" spans="1:9" ht="37.5" x14ac:dyDescent="0.2">
      <c r="A344" s="36" t="s">
        <v>612</v>
      </c>
      <c r="B344" s="37" t="s">
        <v>359</v>
      </c>
      <c r="C344" s="37" t="s">
        <v>752</v>
      </c>
      <c r="D344" s="37" t="s">
        <v>1262</v>
      </c>
      <c r="E344" s="37" t="s">
        <v>284</v>
      </c>
      <c r="F344" s="38">
        <v>0</v>
      </c>
      <c r="G344" s="52">
        <v>406224</v>
      </c>
      <c r="H344" s="52">
        <v>406224</v>
      </c>
      <c r="I344" s="46">
        <f t="shared" si="3"/>
        <v>100</v>
      </c>
    </row>
    <row r="345" spans="1:9" ht="56.25" x14ac:dyDescent="0.2">
      <c r="A345" s="36" t="s">
        <v>871</v>
      </c>
      <c r="B345" s="37" t="s">
        <v>359</v>
      </c>
      <c r="C345" s="37" t="s">
        <v>752</v>
      </c>
      <c r="D345" s="37" t="s">
        <v>753</v>
      </c>
      <c r="E345" s="37" t="s">
        <v>602</v>
      </c>
      <c r="F345" s="38">
        <v>1672400</v>
      </c>
      <c r="G345" s="52">
        <v>208000</v>
      </c>
      <c r="H345" s="52">
        <v>108000</v>
      </c>
      <c r="I345" s="46">
        <f t="shared" si="3"/>
        <v>51.923076923076927</v>
      </c>
    </row>
    <row r="346" spans="1:9" ht="37.5" x14ac:dyDescent="0.2">
      <c r="A346" s="36" t="s">
        <v>611</v>
      </c>
      <c r="B346" s="37" t="s">
        <v>359</v>
      </c>
      <c r="C346" s="37" t="s">
        <v>752</v>
      </c>
      <c r="D346" s="37" t="s">
        <v>753</v>
      </c>
      <c r="E346" s="37" t="s">
        <v>282</v>
      </c>
      <c r="F346" s="38">
        <v>1672400</v>
      </c>
      <c r="G346" s="52">
        <v>208000</v>
      </c>
      <c r="H346" s="52">
        <v>108000</v>
      </c>
      <c r="I346" s="46">
        <f t="shared" si="3"/>
        <v>51.923076923076927</v>
      </c>
    </row>
    <row r="347" spans="1:9" ht="37.5" x14ac:dyDescent="0.2">
      <c r="A347" s="36" t="s">
        <v>612</v>
      </c>
      <c r="B347" s="37" t="s">
        <v>359</v>
      </c>
      <c r="C347" s="37" t="s">
        <v>752</v>
      </c>
      <c r="D347" s="37" t="s">
        <v>753</v>
      </c>
      <c r="E347" s="37" t="s">
        <v>284</v>
      </c>
      <c r="F347" s="38">
        <v>1672400</v>
      </c>
      <c r="G347" s="52">
        <v>208000</v>
      </c>
      <c r="H347" s="52">
        <v>108000</v>
      </c>
      <c r="I347" s="46">
        <f t="shared" si="3"/>
        <v>51.923076923076927</v>
      </c>
    </row>
    <row r="348" spans="1:9" ht="75" x14ac:dyDescent="0.2">
      <c r="A348" s="36" t="s">
        <v>872</v>
      </c>
      <c r="B348" s="37" t="s">
        <v>359</v>
      </c>
      <c r="C348" s="37" t="s">
        <v>752</v>
      </c>
      <c r="D348" s="37" t="s">
        <v>754</v>
      </c>
      <c r="E348" s="37" t="s">
        <v>602</v>
      </c>
      <c r="F348" s="38">
        <v>100000</v>
      </c>
      <c r="G348" s="38">
        <v>100000</v>
      </c>
      <c r="H348" s="38">
        <v>82480</v>
      </c>
      <c r="I348" s="46">
        <f t="shared" si="3"/>
        <v>82.48</v>
      </c>
    </row>
    <row r="349" spans="1:9" ht="37.5" x14ac:dyDescent="0.2">
      <c r="A349" s="36" t="s">
        <v>611</v>
      </c>
      <c r="B349" s="37" t="s">
        <v>359</v>
      </c>
      <c r="C349" s="37" t="s">
        <v>752</v>
      </c>
      <c r="D349" s="37" t="s">
        <v>754</v>
      </c>
      <c r="E349" s="37" t="s">
        <v>282</v>
      </c>
      <c r="F349" s="38">
        <v>100000</v>
      </c>
      <c r="G349" s="52">
        <v>100000</v>
      </c>
      <c r="H349" s="52">
        <v>82480</v>
      </c>
      <c r="I349" s="46">
        <f t="shared" si="3"/>
        <v>82.48</v>
      </c>
    </row>
    <row r="350" spans="1:9" ht="37.5" x14ac:dyDescent="0.2">
      <c r="A350" s="36" t="s">
        <v>612</v>
      </c>
      <c r="B350" s="37" t="s">
        <v>359</v>
      </c>
      <c r="C350" s="37" t="s">
        <v>752</v>
      </c>
      <c r="D350" s="37" t="s">
        <v>754</v>
      </c>
      <c r="E350" s="37" t="s">
        <v>284</v>
      </c>
      <c r="F350" s="38">
        <v>100000</v>
      </c>
      <c r="G350" s="52">
        <v>100000</v>
      </c>
      <c r="H350" s="52">
        <v>82480</v>
      </c>
      <c r="I350" s="46">
        <f t="shared" si="3"/>
        <v>82.48</v>
      </c>
    </row>
    <row r="351" spans="1:9" ht="56.25" x14ac:dyDescent="0.2">
      <c r="A351" s="36" t="s">
        <v>755</v>
      </c>
      <c r="B351" s="37" t="s">
        <v>359</v>
      </c>
      <c r="C351" s="37" t="s">
        <v>756</v>
      </c>
      <c r="D351" s="37" t="s">
        <v>601</v>
      </c>
      <c r="E351" s="37" t="s">
        <v>602</v>
      </c>
      <c r="F351" s="38">
        <v>7499378</v>
      </c>
      <c r="G351" s="52">
        <v>8677763.6699999999</v>
      </c>
      <c r="H351" s="52">
        <v>8404948.0800000001</v>
      </c>
      <c r="I351" s="46">
        <f t="shared" si="3"/>
        <v>96.856153262814075</v>
      </c>
    </row>
    <row r="352" spans="1:9" ht="18.75" x14ac:dyDescent="0.2">
      <c r="A352" s="36" t="s">
        <v>873</v>
      </c>
      <c r="B352" s="37" t="s">
        <v>359</v>
      </c>
      <c r="C352" s="37" t="s">
        <v>756</v>
      </c>
      <c r="D352" s="37" t="s">
        <v>757</v>
      </c>
      <c r="E352" s="37" t="s">
        <v>602</v>
      </c>
      <c r="F352" s="38">
        <v>6761008</v>
      </c>
      <c r="G352" s="52">
        <v>7692424.5099999998</v>
      </c>
      <c r="H352" s="52">
        <v>7635794.71</v>
      </c>
      <c r="I352" s="46">
        <f t="shared" si="3"/>
        <v>99.263823779792943</v>
      </c>
    </row>
    <row r="353" spans="1:10" ht="93.75" x14ac:dyDescent="0.2">
      <c r="A353" s="36" t="s">
        <v>609</v>
      </c>
      <c r="B353" s="37" t="s">
        <v>359</v>
      </c>
      <c r="C353" s="37" t="s">
        <v>756</v>
      </c>
      <c r="D353" s="37" t="s">
        <v>757</v>
      </c>
      <c r="E353" s="37" t="s">
        <v>278</v>
      </c>
      <c r="F353" s="38">
        <v>5808024</v>
      </c>
      <c r="G353" s="52">
        <v>6678578.4299999997</v>
      </c>
      <c r="H353" s="52">
        <v>6676110.1500000004</v>
      </c>
      <c r="I353" s="46">
        <f t="shared" ref="I353:I425" si="4">H353/G353*100</f>
        <v>99.963041835536259</v>
      </c>
    </row>
    <row r="354" spans="1:10" ht="37.5" x14ac:dyDescent="0.2">
      <c r="A354" s="36" t="s">
        <v>676</v>
      </c>
      <c r="B354" s="37" t="s">
        <v>359</v>
      </c>
      <c r="C354" s="37" t="s">
        <v>756</v>
      </c>
      <c r="D354" s="37" t="s">
        <v>757</v>
      </c>
      <c r="E354" s="37" t="s">
        <v>334</v>
      </c>
      <c r="F354" s="38">
        <v>5808024</v>
      </c>
      <c r="G354" s="52">
        <v>6678578.4299999997</v>
      </c>
      <c r="H354" s="52">
        <v>6676110.1500000004</v>
      </c>
      <c r="I354" s="46">
        <f t="shared" si="4"/>
        <v>99.963041835536259</v>
      </c>
    </row>
    <row r="355" spans="1:10" ht="37.5" x14ac:dyDescent="0.2">
      <c r="A355" s="36" t="s">
        <v>611</v>
      </c>
      <c r="B355" s="37" t="s">
        <v>359</v>
      </c>
      <c r="C355" s="37" t="s">
        <v>756</v>
      </c>
      <c r="D355" s="37" t="s">
        <v>757</v>
      </c>
      <c r="E355" s="37" t="s">
        <v>282</v>
      </c>
      <c r="F355" s="38">
        <v>952984</v>
      </c>
      <c r="G355" s="52">
        <v>1013846.08</v>
      </c>
      <c r="H355" s="52">
        <v>959684.56</v>
      </c>
      <c r="I355" s="46">
        <f t="shared" si="4"/>
        <v>94.657816302845504</v>
      </c>
    </row>
    <row r="356" spans="1:10" ht="37.5" x14ac:dyDescent="0.2">
      <c r="A356" s="36" t="s">
        <v>612</v>
      </c>
      <c r="B356" s="37" t="s">
        <v>359</v>
      </c>
      <c r="C356" s="37" t="s">
        <v>756</v>
      </c>
      <c r="D356" s="37" t="s">
        <v>757</v>
      </c>
      <c r="E356" s="37" t="s">
        <v>284</v>
      </c>
      <c r="F356" s="38">
        <v>952984</v>
      </c>
      <c r="G356" s="52">
        <v>1013846.08</v>
      </c>
      <c r="H356" s="52">
        <v>959684.56</v>
      </c>
      <c r="I356" s="46">
        <f t="shared" si="4"/>
        <v>94.657816302845504</v>
      </c>
    </row>
    <row r="357" spans="1:10" ht="37.5" x14ac:dyDescent="0.2">
      <c r="A357" s="36" t="s">
        <v>874</v>
      </c>
      <c r="B357" s="37" t="s">
        <v>359</v>
      </c>
      <c r="C357" s="37" t="s">
        <v>756</v>
      </c>
      <c r="D357" s="37" t="s">
        <v>758</v>
      </c>
      <c r="E357" s="37" t="s">
        <v>602</v>
      </c>
      <c r="F357" s="38">
        <v>39490</v>
      </c>
      <c r="G357" s="52">
        <v>39490</v>
      </c>
      <c r="H357" s="52">
        <v>29053</v>
      </c>
      <c r="I357" s="46">
        <f t="shared" si="4"/>
        <v>73.570524183337554</v>
      </c>
    </row>
    <row r="358" spans="1:10" ht="37.5" x14ac:dyDescent="0.2">
      <c r="A358" s="36" t="s">
        <v>611</v>
      </c>
      <c r="B358" s="37" t="s">
        <v>359</v>
      </c>
      <c r="C358" s="37" t="s">
        <v>756</v>
      </c>
      <c r="D358" s="37" t="s">
        <v>758</v>
      </c>
      <c r="E358" s="37" t="s">
        <v>282</v>
      </c>
      <c r="F358" s="38">
        <v>39490</v>
      </c>
      <c r="G358" s="52">
        <v>39490</v>
      </c>
      <c r="H358" s="52">
        <v>29053</v>
      </c>
      <c r="I358" s="46">
        <f t="shared" si="4"/>
        <v>73.570524183337554</v>
      </c>
    </row>
    <row r="359" spans="1:10" ht="37.5" x14ac:dyDescent="0.2">
      <c r="A359" s="36" t="s">
        <v>612</v>
      </c>
      <c r="B359" s="37" t="s">
        <v>359</v>
      </c>
      <c r="C359" s="37" t="s">
        <v>756</v>
      </c>
      <c r="D359" s="37" t="s">
        <v>758</v>
      </c>
      <c r="E359" s="37" t="s">
        <v>284</v>
      </c>
      <c r="F359" s="38">
        <v>39490</v>
      </c>
      <c r="G359" s="52">
        <v>39490</v>
      </c>
      <c r="H359" s="52">
        <v>29053</v>
      </c>
      <c r="I359" s="46">
        <f t="shared" si="4"/>
        <v>73.570524183337554</v>
      </c>
    </row>
    <row r="360" spans="1:10" ht="18.75" x14ac:dyDescent="0.2">
      <c r="A360" s="36" t="s">
        <v>875</v>
      </c>
      <c r="B360" s="37" t="s">
        <v>359</v>
      </c>
      <c r="C360" s="37" t="s">
        <v>756</v>
      </c>
      <c r="D360" s="37" t="s">
        <v>759</v>
      </c>
      <c r="E360" s="37" t="s">
        <v>602</v>
      </c>
      <c r="F360" s="38">
        <v>598880</v>
      </c>
      <c r="G360" s="52">
        <v>598880</v>
      </c>
      <c r="H360" s="52">
        <v>450731.21</v>
      </c>
      <c r="I360" s="46">
        <f t="shared" si="4"/>
        <v>75.262358068394349</v>
      </c>
    </row>
    <row r="361" spans="1:10" ht="37.5" x14ac:dyDescent="0.2">
      <c r="A361" s="36" t="s">
        <v>611</v>
      </c>
      <c r="B361" s="37" t="s">
        <v>359</v>
      </c>
      <c r="C361" s="37" t="s">
        <v>756</v>
      </c>
      <c r="D361" s="37" t="s">
        <v>759</v>
      </c>
      <c r="E361" s="37" t="s">
        <v>282</v>
      </c>
      <c r="F361" s="38">
        <v>217340</v>
      </c>
      <c r="G361" s="52">
        <v>217340</v>
      </c>
      <c r="H361" s="52">
        <v>194356</v>
      </c>
      <c r="I361" s="46">
        <f t="shared" si="4"/>
        <v>89.424864267967237</v>
      </c>
    </row>
    <row r="362" spans="1:10" ht="37.5" x14ac:dyDescent="0.2">
      <c r="A362" s="36" t="s">
        <v>612</v>
      </c>
      <c r="B362" s="37" t="s">
        <v>359</v>
      </c>
      <c r="C362" s="37" t="s">
        <v>756</v>
      </c>
      <c r="D362" s="37" t="s">
        <v>759</v>
      </c>
      <c r="E362" s="37" t="s">
        <v>284</v>
      </c>
      <c r="F362" s="38">
        <v>217340</v>
      </c>
      <c r="G362" s="52">
        <v>217340</v>
      </c>
      <c r="H362" s="52">
        <v>194356</v>
      </c>
      <c r="I362" s="46">
        <f t="shared" si="4"/>
        <v>89.424864267967237</v>
      </c>
    </row>
    <row r="363" spans="1:10" ht="18.75" x14ac:dyDescent="0.2">
      <c r="A363" s="36" t="s">
        <v>613</v>
      </c>
      <c r="B363" s="37" t="s">
        <v>359</v>
      </c>
      <c r="C363" s="37" t="s">
        <v>756</v>
      </c>
      <c r="D363" s="37" t="s">
        <v>759</v>
      </c>
      <c r="E363" s="37" t="s">
        <v>286</v>
      </c>
      <c r="F363" s="38">
        <v>381540</v>
      </c>
      <c r="G363" s="52">
        <v>381540</v>
      </c>
      <c r="H363" s="52">
        <v>256375.21</v>
      </c>
      <c r="I363" s="46">
        <f t="shared" si="4"/>
        <v>67.194844577239607</v>
      </c>
    </row>
    <row r="364" spans="1:10" ht="75" x14ac:dyDescent="0.2">
      <c r="A364" s="36" t="s">
        <v>761</v>
      </c>
      <c r="B364" s="37" t="s">
        <v>359</v>
      </c>
      <c r="C364" s="37" t="s">
        <v>756</v>
      </c>
      <c r="D364" s="37" t="s">
        <v>759</v>
      </c>
      <c r="E364" s="37" t="s">
        <v>377</v>
      </c>
      <c r="F364" s="38">
        <v>381540</v>
      </c>
      <c r="G364" s="52">
        <v>381540</v>
      </c>
      <c r="H364" s="52">
        <v>256375.21</v>
      </c>
      <c r="I364" s="46">
        <f t="shared" si="4"/>
        <v>67.194844577239607</v>
      </c>
    </row>
    <row r="365" spans="1:10" ht="75" x14ac:dyDescent="0.2">
      <c r="A365" s="36" t="s">
        <v>872</v>
      </c>
      <c r="B365" s="37" t="s">
        <v>359</v>
      </c>
      <c r="C365" s="37" t="s">
        <v>756</v>
      </c>
      <c r="D365" s="37" t="s">
        <v>760</v>
      </c>
      <c r="E365" s="37" t="s">
        <v>602</v>
      </c>
      <c r="F365" s="38">
        <v>100000</v>
      </c>
      <c r="G365" s="38">
        <v>100000</v>
      </c>
      <c r="H365" s="38">
        <v>42400</v>
      </c>
      <c r="I365" s="46">
        <f t="shared" si="4"/>
        <v>42.4</v>
      </c>
      <c r="J365" s="28"/>
    </row>
    <row r="366" spans="1:10" ht="37.5" x14ac:dyDescent="0.2">
      <c r="A366" s="36" t="s">
        <v>611</v>
      </c>
      <c r="B366" s="37" t="s">
        <v>359</v>
      </c>
      <c r="C366" s="37" t="s">
        <v>756</v>
      </c>
      <c r="D366" s="37" t="s">
        <v>760</v>
      </c>
      <c r="E366" s="37" t="s">
        <v>282</v>
      </c>
      <c r="F366" s="38">
        <v>100000</v>
      </c>
      <c r="G366" s="38">
        <v>100000</v>
      </c>
      <c r="H366" s="38">
        <v>42400</v>
      </c>
      <c r="I366" s="46">
        <f t="shared" si="4"/>
        <v>42.4</v>
      </c>
    </row>
    <row r="367" spans="1:10" ht="37.5" x14ac:dyDescent="0.2">
      <c r="A367" s="36" t="s">
        <v>612</v>
      </c>
      <c r="B367" s="37" t="s">
        <v>359</v>
      </c>
      <c r="C367" s="37" t="s">
        <v>756</v>
      </c>
      <c r="D367" s="37" t="s">
        <v>760</v>
      </c>
      <c r="E367" s="37" t="s">
        <v>284</v>
      </c>
      <c r="F367" s="38">
        <v>100000</v>
      </c>
      <c r="G367" s="52">
        <v>100000</v>
      </c>
      <c r="H367" s="52">
        <v>42400</v>
      </c>
      <c r="I367" s="46">
        <f t="shared" si="4"/>
        <v>42.4</v>
      </c>
    </row>
    <row r="368" spans="1:10" ht="112.5" x14ac:dyDescent="0.2">
      <c r="A368" s="36" t="s">
        <v>1321</v>
      </c>
      <c r="B368" s="37" t="s">
        <v>359</v>
      </c>
      <c r="C368" s="37" t="s">
        <v>756</v>
      </c>
      <c r="D368" s="37" t="s">
        <v>1307</v>
      </c>
      <c r="E368" s="37" t="s">
        <v>602</v>
      </c>
      <c r="F368" s="38">
        <v>0</v>
      </c>
      <c r="G368" s="52">
        <v>161354.34</v>
      </c>
      <c r="H368" s="52">
        <v>161354.34</v>
      </c>
      <c r="I368" s="46">
        <f t="shared" si="4"/>
        <v>100</v>
      </c>
    </row>
    <row r="369" spans="1:9" ht="93.75" x14ac:dyDescent="0.2">
      <c r="A369" s="36" t="s">
        <v>609</v>
      </c>
      <c r="B369" s="37" t="s">
        <v>359</v>
      </c>
      <c r="C369" s="37" t="s">
        <v>756</v>
      </c>
      <c r="D369" s="37" t="s">
        <v>1307</v>
      </c>
      <c r="E369" s="37" t="s">
        <v>278</v>
      </c>
      <c r="F369" s="38">
        <v>0</v>
      </c>
      <c r="G369" s="52">
        <v>161354.34</v>
      </c>
      <c r="H369" s="52">
        <v>161354.34</v>
      </c>
      <c r="I369" s="46">
        <f t="shared" si="4"/>
        <v>100</v>
      </c>
    </row>
    <row r="370" spans="1:9" ht="37.5" x14ac:dyDescent="0.2">
      <c r="A370" s="36" t="s">
        <v>676</v>
      </c>
      <c r="B370" s="37" t="s">
        <v>359</v>
      </c>
      <c r="C370" s="37" t="s">
        <v>756</v>
      </c>
      <c r="D370" s="37" t="s">
        <v>1307</v>
      </c>
      <c r="E370" s="37" t="s">
        <v>334</v>
      </c>
      <c r="F370" s="38">
        <v>0</v>
      </c>
      <c r="G370" s="52">
        <v>161354.34</v>
      </c>
      <c r="H370" s="52">
        <v>161354.34</v>
      </c>
      <c r="I370" s="46">
        <f t="shared" si="4"/>
        <v>100</v>
      </c>
    </row>
    <row r="371" spans="1:9" ht="75" x14ac:dyDescent="0.2">
      <c r="A371" s="36" t="s">
        <v>1322</v>
      </c>
      <c r="B371" s="37" t="s">
        <v>359</v>
      </c>
      <c r="C371" s="37" t="s">
        <v>756</v>
      </c>
      <c r="D371" s="37" t="s">
        <v>1309</v>
      </c>
      <c r="E371" s="37" t="s">
        <v>602</v>
      </c>
      <c r="F371" s="38">
        <v>0</v>
      </c>
      <c r="G371" s="52">
        <v>85614.82</v>
      </c>
      <c r="H371" s="52">
        <v>85614.82</v>
      </c>
      <c r="I371" s="46">
        <f t="shared" si="4"/>
        <v>100</v>
      </c>
    </row>
    <row r="372" spans="1:9" ht="93.75" x14ac:dyDescent="0.2">
      <c r="A372" s="36" t="s">
        <v>609</v>
      </c>
      <c r="B372" s="37" t="s">
        <v>359</v>
      </c>
      <c r="C372" s="37" t="s">
        <v>756</v>
      </c>
      <c r="D372" s="37" t="s">
        <v>1309</v>
      </c>
      <c r="E372" s="37" t="s">
        <v>278</v>
      </c>
      <c r="F372" s="38">
        <v>0</v>
      </c>
      <c r="G372" s="52">
        <v>85614.82</v>
      </c>
      <c r="H372" s="52">
        <v>85614.82</v>
      </c>
      <c r="I372" s="46">
        <f t="shared" si="4"/>
        <v>100</v>
      </c>
    </row>
    <row r="373" spans="1:9" ht="37.5" x14ac:dyDescent="0.2">
      <c r="A373" s="36" t="s">
        <v>676</v>
      </c>
      <c r="B373" s="37" t="s">
        <v>359</v>
      </c>
      <c r="C373" s="37" t="s">
        <v>756</v>
      </c>
      <c r="D373" s="37" t="s">
        <v>1309</v>
      </c>
      <c r="E373" s="37" t="s">
        <v>334</v>
      </c>
      <c r="F373" s="38">
        <v>0</v>
      </c>
      <c r="G373" s="52">
        <v>85614.82</v>
      </c>
      <c r="H373" s="52">
        <v>85614.82</v>
      </c>
      <c r="I373" s="46">
        <f t="shared" si="4"/>
        <v>100</v>
      </c>
    </row>
    <row r="374" spans="1:9" ht="18.75" x14ac:dyDescent="0.2">
      <c r="A374" s="36" t="s">
        <v>649</v>
      </c>
      <c r="B374" s="37" t="s">
        <v>359</v>
      </c>
      <c r="C374" s="37" t="s">
        <v>650</v>
      </c>
      <c r="D374" s="37" t="s">
        <v>601</v>
      </c>
      <c r="E374" s="37" t="s">
        <v>602</v>
      </c>
      <c r="F374" s="38">
        <v>794275435.67999995</v>
      </c>
      <c r="G374" s="52">
        <v>606947295</v>
      </c>
      <c r="H374" s="52">
        <v>584447845.95000005</v>
      </c>
      <c r="I374" s="46">
        <f t="shared" si="4"/>
        <v>96.293014362968705</v>
      </c>
    </row>
    <row r="375" spans="1:9" ht="18.75" x14ac:dyDescent="0.2">
      <c r="A375" s="36" t="s">
        <v>762</v>
      </c>
      <c r="B375" s="37" t="s">
        <v>359</v>
      </c>
      <c r="C375" s="37" t="s">
        <v>763</v>
      </c>
      <c r="D375" s="37" t="s">
        <v>601</v>
      </c>
      <c r="E375" s="37" t="s">
        <v>602</v>
      </c>
      <c r="F375" s="38">
        <v>457652787.87</v>
      </c>
      <c r="G375" s="52">
        <v>462478839.26999998</v>
      </c>
      <c r="H375" s="52">
        <v>459863408.41000003</v>
      </c>
      <c r="I375" s="46">
        <f t="shared" si="4"/>
        <v>99.434475561275775</v>
      </c>
    </row>
    <row r="376" spans="1:9" ht="150" x14ac:dyDescent="0.2">
      <c r="A376" s="36" t="s">
        <v>876</v>
      </c>
      <c r="B376" s="37" t="s">
        <v>359</v>
      </c>
      <c r="C376" s="42" t="s">
        <v>763</v>
      </c>
      <c r="D376" s="37" t="s">
        <v>764</v>
      </c>
      <c r="E376" s="37" t="s">
        <v>602</v>
      </c>
      <c r="F376" s="38">
        <v>787831.02</v>
      </c>
      <c r="G376" s="52">
        <v>915574.12</v>
      </c>
      <c r="H376" s="52">
        <v>915574.12</v>
      </c>
      <c r="I376" s="46">
        <f t="shared" si="4"/>
        <v>100</v>
      </c>
    </row>
    <row r="377" spans="1:9" ht="37.5" x14ac:dyDescent="0.2">
      <c r="A377" s="36" t="s">
        <v>611</v>
      </c>
      <c r="B377" s="37" t="s">
        <v>359</v>
      </c>
      <c r="C377" s="42" t="s">
        <v>763</v>
      </c>
      <c r="D377" s="37" t="s">
        <v>764</v>
      </c>
      <c r="E377" s="37" t="s">
        <v>282</v>
      </c>
      <c r="F377" s="38">
        <v>787831.02</v>
      </c>
      <c r="G377" s="52">
        <v>915574.12</v>
      </c>
      <c r="H377" s="52">
        <v>915574.12</v>
      </c>
      <c r="I377" s="46">
        <f t="shared" si="4"/>
        <v>100</v>
      </c>
    </row>
    <row r="378" spans="1:9" ht="37.5" x14ac:dyDescent="0.2">
      <c r="A378" s="36" t="s">
        <v>612</v>
      </c>
      <c r="B378" s="37" t="s">
        <v>359</v>
      </c>
      <c r="C378" s="42" t="s">
        <v>763</v>
      </c>
      <c r="D378" s="37" t="s">
        <v>764</v>
      </c>
      <c r="E378" s="37" t="s">
        <v>284</v>
      </c>
      <c r="F378" s="38">
        <v>787831.02</v>
      </c>
      <c r="G378" s="52">
        <v>915574.12</v>
      </c>
      <c r="H378" s="52">
        <v>915574.12</v>
      </c>
      <c r="I378" s="46">
        <f t="shared" si="4"/>
        <v>100</v>
      </c>
    </row>
    <row r="379" spans="1:9" ht="112.5" x14ac:dyDescent="0.2">
      <c r="A379" s="36" t="s">
        <v>878</v>
      </c>
      <c r="B379" s="37" t="s">
        <v>359</v>
      </c>
      <c r="C379" s="37" t="s">
        <v>763</v>
      </c>
      <c r="D379" s="37" t="s">
        <v>879</v>
      </c>
      <c r="E379" s="37" t="s">
        <v>602</v>
      </c>
      <c r="F379" s="38">
        <v>451864956.85000002</v>
      </c>
      <c r="G379" s="52">
        <v>451864956.85000002</v>
      </c>
      <c r="H379" s="52">
        <v>451864956.85000002</v>
      </c>
      <c r="I379" s="46">
        <f t="shared" si="4"/>
        <v>100</v>
      </c>
    </row>
    <row r="380" spans="1:9" ht="37.5" x14ac:dyDescent="0.2">
      <c r="A380" s="36" t="s">
        <v>877</v>
      </c>
      <c r="B380" s="37" t="s">
        <v>359</v>
      </c>
      <c r="C380" s="37" t="s">
        <v>763</v>
      </c>
      <c r="D380" s="37" t="s">
        <v>879</v>
      </c>
      <c r="E380" s="37" t="s">
        <v>380</v>
      </c>
      <c r="F380" s="38">
        <v>451864956.85000002</v>
      </c>
      <c r="G380" s="52">
        <v>451864956.85000002</v>
      </c>
      <c r="H380" s="52">
        <v>451864956.85000002</v>
      </c>
      <c r="I380" s="46">
        <f t="shared" si="4"/>
        <v>100</v>
      </c>
    </row>
    <row r="381" spans="1:9" ht="18.75" x14ac:dyDescent="0.2">
      <c r="A381" s="36" t="s">
        <v>771</v>
      </c>
      <c r="B381" s="37" t="s">
        <v>359</v>
      </c>
      <c r="C381" s="37" t="s">
        <v>763</v>
      </c>
      <c r="D381" s="37" t="s">
        <v>879</v>
      </c>
      <c r="E381" s="37" t="s">
        <v>382</v>
      </c>
      <c r="F381" s="38">
        <v>451864956.85000002</v>
      </c>
      <c r="G381" s="52">
        <v>451864956.85000002</v>
      </c>
      <c r="H381" s="52">
        <v>451864956.85000002</v>
      </c>
      <c r="I381" s="46">
        <f t="shared" si="4"/>
        <v>100</v>
      </c>
    </row>
    <row r="382" spans="1:9" ht="112.5" x14ac:dyDescent="0.2">
      <c r="A382" s="36" t="s">
        <v>878</v>
      </c>
      <c r="B382" s="37" t="s">
        <v>359</v>
      </c>
      <c r="C382" s="37" t="s">
        <v>763</v>
      </c>
      <c r="D382" s="37" t="s">
        <v>1314</v>
      </c>
      <c r="E382" s="37" t="s">
        <v>602</v>
      </c>
      <c r="F382" s="38">
        <v>0</v>
      </c>
      <c r="G382" s="52">
        <v>6149165.6200000001</v>
      </c>
      <c r="H382" s="52">
        <v>4324683.3600000003</v>
      </c>
      <c r="I382" s="46">
        <f t="shared" si="4"/>
        <v>70.329596359123599</v>
      </c>
    </row>
    <row r="383" spans="1:9" ht="37.5" x14ac:dyDescent="0.2">
      <c r="A383" s="36" t="s">
        <v>877</v>
      </c>
      <c r="B383" s="37" t="s">
        <v>359</v>
      </c>
      <c r="C383" s="37" t="s">
        <v>763</v>
      </c>
      <c r="D383" s="37" t="s">
        <v>1314</v>
      </c>
      <c r="E383" s="37" t="s">
        <v>380</v>
      </c>
      <c r="F383" s="38">
        <v>0</v>
      </c>
      <c r="G383" s="52">
        <v>6149165.6200000001</v>
      </c>
      <c r="H383" s="52">
        <v>4324683.3600000003</v>
      </c>
      <c r="I383" s="46">
        <f t="shared" si="4"/>
        <v>70.329596359123599</v>
      </c>
    </row>
    <row r="384" spans="1:9" ht="18.75" x14ac:dyDescent="0.2">
      <c r="A384" s="36" t="s">
        <v>771</v>
      </c>
      <c r="B384" s="37" t="s">
        <v>359</v>
      </c>
      <c r="C384" s="37" t="s">
        <v>763</v>
      </c>
      <c r="D384" s="37" t="s">
        <v>1314</v>
      </c>
      <c r="E384" s="37" t="s">
        <v>382</v>
      </c>
      <c r="F384" s="38">
        <v>0</v>
      </c>
      <c r="G384" s="52">
        <v>6149165.6200000001</v>
      </c>
      <c r="H384" s="52">
        <v>4324683.3600000003</v>
      </c>
      <c r="I384" s="46">
        <f t="shared" si="4"/>
        <v>70.329596359123599</v>
      </c>
    </row>
    <row r="385" spans="1:9" ht="37.5" x14ac:dyDescent="0.2">
      <c r="A385" s="36" t="s">
        <v>880</v>
      </c>
      <c r="B385" s="37" t="s">
        <v>359</v>
      </c>
      <c r="C385" s="37" t="s">
        <v>763</v>
      </c>
      <c r="D385" s="37" t="s">
        <v>774</v>
      </c>
      <c r="E385" s="37" t="s">
        <v>602</v>
      </c>
      <c r="F385" s="38">
        <v>5000000</v>
      </c>
      <c r="G385" s="52">
        <v>3549142.68</v>
      </c>
      <c r="H385" s="52">
        <v>2758194.08</v>
      </c>
      <c r="I385" s="46">
        <f t="shared" si="4"/>
        <v>77.714375799622687</v>
      </c>
    </row>
    <row r="386" spans="1:9" ht="37.5" x14ac:dyDescent="0.2">
      <c r="A386" s="36" t="s">
        <v>877</v>
      </c>
      <c r="B386" s="37" t="s">
        <v>359</v>
      </c>
      <c r="C386" s="37" t="s">
        <v>763</v>
      </c>
      <c r="D386" s="37" t="s">
        <v>774</v>
      </c>
      <c r="E386" s="37" t="s">
        <v>380</v>
      </c>
      <c r="F386" s="38">
        <v>5000000</v>
      </c>
      <c r="G386" s="52">
        <v>3549142.68</v>
      </c>
      <c r="H386" s="52">
        <v>2758194.08</v>
      </c>
      <c r="I386" s="46">
        <f t="shared" si="4"/>
        <v>77.714375799622687</v>
      </c>
    </row>
    <row r="387" spans="1:9" ht="18.75" x14ac:dyDescent="0.2">
      <c r="A387" s="36" t="s">
        <v>771</v>
      </c>
      <c r="B387" s="37" t="s">
        <v>359</v>
      </c>
      <c r="C387" s="37" t="s">
        <v>763</v>
      </c>
      <c r="D387" s="37" t="s">
        <v>774</v>
      </c>
      <c r="E387" s="37" t="s">
        <v>382</v>
      </c>
      <c r="F387" s="38">
        <v>5000000</v>
      </c>
      <c r="G387" s="52">
        <v>3549142.68</v>
      </c>
      <c r="H387" s="52">
        <v>2758194.08</v>
      </c>
      <c r="I387" s="46">
        <f t="shared" si="4"/>
        <v>77.714375799622687</v>
      </c>
    </row>
    <row r="388" spans="1:9" ht="18.75" x14ac:dyDescent="0.2">
      <c r="A388" s="36" t="s">
        <v>881</v>
      </c>
      <c r="B388" s="37" t="s">
        <v>359</v>
      </c>
      <c r="C388" s="37" t="s">
        <v>882</v>
      </c>
      <c r="D388" s="37" t="s">
        <v>601</v>
      </c>
      <c r="E388" s="37" t="s">
        <v>602</v>
      </c>
      <c r="F388" s="38">
        <v>585000</v>
      </c>
      <c r="G388" s="52">
        <v>0</v>
      </c>
      <c r="H388" s="52">
        <v>0</v>
      </c>
      <c r="I388" s="46" t="e">
        <f t="shared" si="4"/>
        <v>#DIV/0!</v>
      </c>
    </row>
    <row r="389" spans="1:9" ht="18.75" x14ac:dyDescent="0.2">
      <c r="A389" s="36" t="s">
        <v>883</v>
      </c>
      <c r="B389" s="37" t="s">
        <v>359</v>
      </c>
      <c r="C389" s="37" t="s">
        <v>882</v>
      </c>
      <c r="D389" s="37" t="s">
        <v>884</v>
      </c>
      <c r="E389" s="37" t="s">
        <v>602</v>
      </c>
      <c r="F389" s="38">
        <v>585000</v>
      </c>
      <c r="G389" s="38">
        <v>0</v>
      </c>
      <c r="H389" s="38">
        <v>0</v>
      </c>
      <c r="I389" s="46" t="e">
        <f t="shared" si="4"/>
        <v>#DIV/0!</v>
      </c>
    </row>
    <row r="390" spans="1:9" ht="37.5" x14ac:dyDescent="0.2">
      <c r="A390" s="36" t="s">
        <v>611</v>
      </c>
      <c r="B390" s="37" t="s">
        <v>359</v>
      </c>
      <c r="C390" s="37" t="s">
        <v>882</v>
      </c>
      <c r="D390" s="37" t="s">
        <v>884</v>
      </c>
      <c r="E390" s="37" t="s">
        <v>282</v>
      </c>
      <c r="F390" s="38">
        <v>585000</v>
      </c>
      <c r="G390" s="52">
        <v>0</v>
      </c>
      <c r="H390" s="52">
        <v>0</v>
      </c>
      <c r="I390" s="46" t="e">
        <f t="shared" si="4"/>
        <v>#DIV/0!</v>
      </c>
    </row>
    <row r="391" spans="1:9" ht="37.5" x14ac:dyDescent="0.2">
      <c r="A391" s="36" t="s">
        <v>612</v>
      </c>
      <c r="B391" s="37" t="s">
        <v>359</v>
      </c>
      <c r="C391" s="37" t="s">
        <v>882</v>
      </c>
      <c r="D391" s="37" t="s">
        <v>884</v>
      </c>
      <c r="E391" s="37" t="s">
        <v>284</v>
      </c>
      <c r="F391" s="38">
        <v>585000</v>
      </c>
      <c r="G391" s="52">
        <v>0</v>
      </c>
      <c r="H391" s="52">
        <v>0</v>
      </c>
      <c r="I391" s="46" t="e">
        <f t="shared" si="4"/>
        <v>#DIV/0!</v>
      </c>
    </row>
    <row r="392" spans="1:9" ht="18.75" x14ac:dyDescent="0.2">
      <c r="A392" s="36" t="s">
        <v>765</v>
      </c>
      <c r="B392" s="37" t="s">
        <v>359</v>
      </c>
      <c r="C392" s="37" t="s">
        <v>766</v>
      </c>
      <c r="D392" s="37" t="s">
        <v>601</v>
      </c>
      <c r="E392" s="37" t="s">
        <v>602</v>
      </c>
      <c r="F392" s="38">
        <v>1521122</v>
      </c>
      <c r="G392" s="52">
        <v>1521122</v>
      </c>
      <c r="H392" s="52">
        <v>1519931.3</v>
      </c>
      <c r="I392" s="46">
        <f t="shared" si="4"/>
        <v>99.921722255019645</v>
      </c>
    </row>
    <row r="393" spans="1:9" ht="56.25" x14ac:dyDescent="0.2">
      <c r="A393" s="36" t="s">
        <v>868</v>
      </c>
      <c r="B393" s="37" t="s">
        <v>359</v>
      </c>
      <c r="C393" s="37" t="s">
        <v>766</v>
      </c>
      <c r="D393" s="37" t="s">
        <v>745</v>
      </c>
      <c r="E393" s="37" t="s">
        <v>602</v>
      </c>
      <c r="F393" s="38">
        <v>157130</v>
      </c>
      <c r="G393" s="52">
        <v>157130</v>
      </c>
      <c r="H393" s="52">
        <v>155939.29999999999</v>
      </c>
      <c r="I393" s="46">
        <f t="shared" si="4"/>
        <v>99.242219817985102</v>
      </c>
    </row>
    <row r="394" spans="1:9" ht="37.5" x14ac:dyDescent="0.2">
      <c r="A394" s="36" t="s">
        <v>611</v>
      </c>
      <c r="B394" s="37" t="s">
        <v>359</v>
      </c>
      <c r="C394" s="37" t="s">
        <v>766</v>
      </c>
      <c r="D394" s="37" t="s">
        <v>745</v>
      </c>
      <c r="E394" s="37" t="s">
        <v>282</v>
      </c>
      <c r="F394" s="38">
        <v>157130</v>
      </c>
      <c r="G394" s="52">
        <v>157130</v>
      </c>
      <c r="H394" s="52">
        <v>155939.29999999999</v>
      </c>
      <c r="I394" s="46">
        <f t="shared" si="4"/>
        <v>99.242219817985102</v>
      </c>
    </row>
    <row r="395" spans="1:9" ht="37.5" x14ac:dyDescent="0.2">
      <c r="A395" s="36" t="s">
        <v>612</v>
      </c>
      <c r="B395" s="37" t="s">
        <v>359</v>
      </c>
      <c r="C395" s="37" t="s">
        <v>766</v>
      </c>
      <c r="D395" s="37" t="s">
        <v>745</v>
      </c>
      <c r="E395" s="37" t="s">
        <v>284</v>
      </c>
      <c r="F395" s="38">
        <v>157130</v>
      </c>
      <c r="G395" s="52">
        <v>157130</v>
      </c>
      <c r="H395" s="52">
        <v>155939.29999999999</v>
      </c>
      <c r="I395" s="46">
        <f t="shared" si="4"/>
        <v>99.242219817985102</v>
      </c>
    </row>
    <row r="396" spans="1:9" ht="93.75" x14ac:dyDescent="0.2">
      <c r="A396" s="36" t="s">
        <v>885</v>
      </c>
      <c r="B396" s="37" t="s">
        <v>359</v>
      </c>
      <c r="C396" s="37" t="s">
        <v>766</v>
      </c>
      <c r="D396" s="37" t="s">
        <v>767</v>
      </c>
      <c r="E396" s="37" t="s">
        <v>602</v>
      </c>
      <c r="F396" s="38">
        <v>1363992</v>
      </c>
      <c r="G396" s="38">
        <v>1363992</v>
      </c>
      <c r="H396" s="38">
        <v>1363992</v>
      </c>
      <c r="I396" s="46">
        <f t="shared" si="4"/>
        <v>100</v>
      </c>
    </row>
    <row r="397" spans="1:9" ht="18.75" x14ac:dyDescent="0.2">
      <c r="A397" s="36" t="s">
        <v>613</v>
      </c>
      <c r="B397" s="37" t="s">
        <v>359</v>
      </c>
      <c r="C397" s="37" t="s">
        <v>766</v>
      </c>
      <c r="D397" s="37" t="s">
        <v>767</v>
      </c>
      <c r="E397" s="37" t="s">
        <v>286</v>
      </c>
      <c r="F397" s="38">
        <v>1363992</v>
      </c>
      <c r="G397" s="52">
        <v>1363992</v>
      </c>
      <c r="H397" s="52">
        <v>1363992</v>
      </c>
      <c r="I397" s="46">
        <f t="shared" si="4"/>
        <v>100</v>
      </c>
    </row>
    <row r="398" spans="1:9" ht="75" x14ac:dyDescent="0.2">
      <c r="A398" s="36" t="s">
        <v>761</v>
      </c>
      <c r="B398" s="37" t="s">
        <v>359</v>
      </c>
      <c r="C398" s="37" t="s">
        <v>766</v>
      </c>
      <c r="D398" s="37" t="s">
        <v>767</v>
      </c>
      <c r="E398" s="37" t="s">
        <v>377</v>
      </c>
      <c r="F398" s="38">
        <v>1363992</v>
      </c>
      <c r="G398" s="52">
        <v>1363992</v>
      </c>
      <c r="H398" s="52">
        <v>1363992</v>
      </c>
      <c r="I398" s="46">
        <f t="shared" si="4"/>
        <v>100</v>
      </c>
    </row>
    <row r="399" spans="1:9" ht="18.75" x14ac:dyDescent="0.2">
      <c r="A399" s="36" t="s">
        <v>768</v>
      </c>
      <c r="B399" s="37" t="s">
        <v>359</v>
      </c>
      <c r="C399" s="37" t="s">
        <v>769</v>
      </c>
      <c r="D399" s="37" t="s">
        <v>601</v>
      </c>
      <c r="E399" s="37" t="s">
        <v>602</v>
      </c>
      <c r="F399" s="38">
        <v>332295346.00999999</v>
      </c>
      <c r="G399" s="52">
        <v>140297713.03999999</v>
      </c>
      <c r="H399" s="52">
        <v>120464885.55</v>
      </c>
      <c r="I399" s="46">
        <f t="shared" si="4"/>
        <v>85.863755680503857</v>
      </c>
    </row>
    <row r="400" spans="1:9" ht="37.5" x14ac:dyDescent="0.2">
      <c r="A400" s="36" t="s">
        <v>1178</v>
      </c>
      <c r="B400" s="37" t="s">
        <v>359</v>
      </c>
      <c r="C400" s="37" t="s">
        <v>769</v>
      </c>
      <c r="D400" s="37" t="s">
        <v>1132</v>
      </c>
      <c r="E400" s="37" t="s">
        <v>602</v>
      </c>
      <c r="F400" s="38">
        <v>261227000</v>
      </c>
      <c r="G400" s="52">
        <v>0</v>
      </c>
      <c r="H400" s="52">
        <v>0</v>
      </c>
      <c r="I400" s="46" t="e">
        <f t="shared" si="4"/>
        <v>#DIV/0!</v>
      </c>
    </row>
    <row r="401" spans="1:9" ht="37.5" x14ac:dyDescent="0.2">
      <c r="A401" s="36" t="s">
        <v>877</v>
      </c>
      <c r="B401" s="37" t="s">
        <v>359</v>
      </c>
      <c r="C401" s="37" t="s">
        <v>769</v>
      </c>
      <c r="D401" s="37" t="s">
        <v>1132</v>
      </c>
      <c r="E401" s="37" t="s">
        <v>380</v>
      </c>
      <c r="F401" s="38">
        <v>261227000</v>
      </c>
      <c r="G401" s="52">
        <v>0</v>
      </c>
      <c r="H401" s="52">
        <v>0</v>
      </c>
      <c r="I401" s="46" t="e">
        <f t="shared" si="4"/>
        <v>#DIV/0!</v>
      </c>
    </row>
    <row r="402" spans="1:9" ht="18.75" x14ac:dyDescent="0.2">
      <c r="A402" s="36" t="s">
        <v>771</v>
      </c>
      <c r="B402" s="37" t="s">
        <v>359</v>
      </c>
      <c r="C402" s="37" t="s">
        <v>769</v>
      </c>
      <c r="D402" s="37" t="s">
        <v>1132</v>
      </c>
      <c r="E402" s="37" t="s">
        <v>382</v>
      </c>
      <c r="F402" s="38">
        <v>261227000</v>
      </c>
      <c r="G402" s="52">
        <v>0</v>
      </c>
      <c r="H402" s="52">
        <v>0</v>
      </c>
      <c r="I402" s="46" t="e">
        <f t="shared" si="4"/>
        <v>#DIV/0!</v>
      </c>
    </row>
    <row r="403" spans="1:9" ht="37.5" x14ac:dyDescent="0.2">
      <c r="A403" s="36" t="s">
        <v>1178</v>
      </c>
      <c r="B403" s="37" t="s">
        <v>359</v>
      </c>
      <c r="C403" s="37" t="s">
        <v>769</v>
      </c>
      <c r="D403" s="37" t="s">
        <v>1133</v>
      </c>
      <c r="E403" s="37" t="s">
        <v>602</v>
      </c>
      <c r="F403" s="38">
        <v>7579528.0099999998</v>
      </c>
      <c r="G403" s="52">
        <v>8829528.0099999998</v>
      </c>
      <c r="H403" s="52">
        <v>2055389.12</v>
      </c>
      <c r="I403" s="46">
        <f t="shared" si="4"/>
        <v>23.27858428754223</v>
      </c>
    </row>
    <row r="404" spans="1:9" ht="37.5" x14ac:dyDescent="0.2">
      <c r="A404" s="36" t="s">
        <v>877</v>
      </c>
      <c r="B404" s="37" t="s">
        <v>359</v>
      </c>
      <c r="C404" s="37" t="s">
        <v>769</v>
      </c>
      <c r="D404" s="37" t="s">
        <v>1133</v>
      </c>
      <c r="E404" s="37" t="s">
        <v>380</v>
      </c>
      <c r="F404" s="38">
        <v>7579528.0099999998</v>
      </c>
      <c r="G404" s="52">
        <v>8829528.0099999998</v>
      </c>
      <c r="H404" s="52">
        <v>2055389.12</v>
      </c>
      <c r="I404" s="46">
        <f t="shared" si="4"/>
        <v>23.27858428754223</v>
      </c>
    </row>
    <row r="405" spans="1:9" ht="18.75" x14ac:dyDescent="0.2">
      <c r="A405" s="36" t="s">
        <v>771</v>
      </c>
      <c r="B405" s="37" t="s">
        <v>359</v>
      </c>
      <c r="C405" s="37" t="s">
        <v>769</v>
      </c>
      <c r="D405" s="37" t="s">
        <v>1133</v>
      </c>
      <c r="E405" s="37" t="s">
        <v>382</v>
      </c>
      <c r="F405" s="38">
        <v>7579528.0099999998</v>
      </c>
      <c r="G405" s="52">
        <v>8829528.0099999998</v>
      </c>
      <c r="H405" s="52">
        <v>2055389.12</v>
      </c>
      <c r="I405" s="46">
        <f t="shared" si="4"/>
        <v>23.27858428754223</v>
      </c>
    </row>
    <row r="406" spans="1:9" ht="18.75" x14ac:dyDescent="0.2">
      <c r="A406" s="36" t="s">
        <v>886</v>
      </c>
      <c r="B406" s="37" t="s">
        <v>359</v>
      </c>
      <c r="C406" s="37" t="s">
        <v>769</v>
      </c>
      <c r="D406" s="37" t="s">
        <v>1134</v>
      </c>
      <c r="E406" s="37" t="s">
        <v>602</v>
      </c>
      <c r="F406" s="38">
        <v>515310</v>
      </c>
      <c r="G406" s="52">
        <v>315310</v>
      </c>
      <c r="H406" s="52">
        <v>237668.93</v>
      </c>
      <c r="I406" s="46">
        <f t="shared" si="4"/>
        <v>75.376274142906979</v>
      </c>
    </row>
    <row r="407" spans="1:9" ht="37.5" x14ac:dyDescent="0.2">
      <c r="A407" s="36" t="s">
        <v>611</v>
      </c>
      <c r="B407" s="37" t="s">
        <v>359</v>
      </c>
      <c r="C407" s="37" t="s">
        <v>769</v>
      </c>
      <c r="D407" s="37" t="s">
        <v>1134</v>
      </c>
      <c r="E407" s="37" t="s">
        <v>282</v>
      </c>
      <c r="F407" s="38">
        <v>515310</v>
      </c>
      <c r="G407" s="52">
        <v>315310</v>
      </c>
      <c r="H407" s="52">
        <v>237668.93</v>
      </c>
      <c r="I407" s="46">
        <f t="shared" si="4"/>
        <v>75.376274142906979</v>
      </c>
    </row>
    <row r="408" spans="1:9" ht="37.5" x14ac:dyDescent="0.2">
      <c r="A408" s="36" t="s">
        <v>612</v>
      </c>
      <c r="B408" s="37" t="s">
        <v>359</v>
      </c>
      <c r="C408" s="37" t="s">
        <v>769</v>
      </c>
      <c r="D408" s="37" t="s">
        <v>1134</v>
      </c>
      <c r="E408" s="37" t="s">
        <v>284</v>
      </c>
      <c r="F408" s="38">
        <v>515310</v>
      </c>
      <c r="G408" s="52">
        <v>315310</v>
      </c>
      <c r="H408" s="52">
        <v>237668.93</v>
      </c>
      <c r="I408" s="46">
        <f t="shared" si="4"/>
        <v>75.376274142906979</v>
      </c>
    </row>
    <row r="409" spans="1:9" ht="56.25" x14ac:dyDescent="0.2">
      <c r="A409" s="36" t="s">
        <v>888</v>
      </c>
      <c r="B409" s="37" t="s">
        <v>359</v>
      </c>
      <c r="C409" s="37" t="s">
        <v>769</v>
      </c>
      <c r="D409" s="37" t="s">
        <v>1135</v>
      </c>
      <c r="E409" s="37" t="s">
        <v>602</v>
      </c>
      <c r="F409" s="38">
        <v>1564782</v>
      </c>
      <c r="G409" s="52">
        <v>1348882</v>
      </c>
      <c r="H409" s="52">
        <v>222296.69</v>
      </c>
      <c r="I409" s="46">
        <f t="shared" si="4"/>
        <v>16.480069420453383</v>
      </c>
    </row>
    <row r="410" spans="1:9" ht="37.5" x14ac:dyDescent="0.2">
      <c r="A410" s="36" t="s">
        <v>611</v>
      </c>
      <c r="B410" s="37" t="s">
        <v>359</v>
      </c>
      <c r="C410" s="37" t="s">
        <v>769</v>
      </c>
      <c r="D410" s="37" t="s">
        <v>1135</v>
      </c>
      <c r="E410" s="37" t="s">
        <v>282</v>
      </c>
      <c r="F410" s="38">
        <v>1564782</v>
      </c>
      <c r="G410" s="52">
        <v>1248882</v>
      </c>
      <c r="H410" s="52">
        <v>222296.69</v>
      </c>
      <c r="I410" s="46">
        <f t="shared" si="4"/>
        <v>17.799655211621275</v>
      </c>
    </row>
    <row r="411" spans="1:9" ht="37.5" x14ac:dyDescent="0.2">
      <c r="A411" s="36" t="s">
        <v>612</v>
      </c>
      <c r="B411" s="37" t="s">
        <v>359</v>
      </c>
      <c r="C411" s="37" t="s">
        <v>769</v>
      </c>
      <c r="D411" s="37" t="s">
        <v>1135</v>
      </c>
      <c r="E411" s="37" t="s">
        <v>284</v>
      </c>
      <c r="F411" s="38">
        <v>1564782</v>
      </c>
      <c r="G411" s="52">
        <v>1248882</v>
      </c>
      <c r="H411" s="52">
        <v>222296.69</v>
      </c>
      <c r="I411" s="46">
        <f t="shared" si="4"/>
        <v>17.799655211621275</v>
      </c>
    </row>
    <row r="412" spans="1:9" ht="18.75" x14ac:dyDescent="0.2">
      <c r="A412" s="36" t="s">
        <v>613</v>
      </c>
      <c r="B412" s="37" t="s">
        <v>359</v>
      </c>
      <c r="C412" s="37" t="s">
        <v>769</v>
      </c>
      <c r="D412" s="37" t="s">
        <v>1135</v>
      </c>
      <c r="E412" s="37" t="s">
        <v>286</v>
      </c>
      <c r="F412" s="38">
        <v>0</v>
      </c>
      <c r="G412" s="52">
        <v>100000</v>
      </c>
      <c r="H412" s="52">
        <v>0</v>
      </c>
      <c r="I412" s="46">
        <f t="shared" si="4"/>
        <v>0</v>
      </c>
    </row>
    <row r="413" spans="1:9" ht="18.75" x14ac:dyDescent="0.2">
      <c r="A413" s="36" t="s">
        <v>614</v>
      </c>
      <c r="B413" s="37" t="s">
        <v>359</v>
      </c>
      <c r="C413" s="37" t="s">
        <v>769</v>
      </c>
      <c r="D413" s="37" t="s">
        <v>1135</v>
      </c>
      <c r="E413" s="37" t="s">
        <v>288</v>
      </c>
      <c r="F413" s="38">
        <v>0</v>
      </c>
      <c r="G413" s="52">
        <v>100000</v>
      </c>
      <c r="H413" s="52">
        <v>0</v>
      </c>
      <c r="I413" s="46">
        <f t="shared" si="4"/>
        <v>0</v>
      </c>
    </row>
    <row r="414" spans="1:9" ht="262.5" x14ac:dyDescent="0.2">
      <c r="A414" s="36" t="s">
        <v>887</v>
      </c>
      <c r="B414" s="37" t="s">
        <v>359</v>
      </c>
      <c r="C414" s="37" t="s">
        <v>769</v>
      </c>
      <c r="D414" s="37" t="s">
        <v>1136</v>
      </c>
      <c r="E414" s="37" t="s">
        <v>602</v>
      </c>
      <c r="F414" s="38">
        <v>18953924.440000001</v>
      </c>
      <c r="G414" s="38">
        <v>65225271.539999999</v>
      </c>
      <c r="H414" s="38">
        <v>62088784.359999999</v>
      </c>
      <c r="I414" s="46">
        <f t="shared" si="4"/>
        <v>95.191300693816942</v>
      </c>
    </row>
    <row r="415" spans="1:9" ht="18.75" x14ac:dyDescent="0.2">
      <c r="A415" s="36" t="s">
        <v>631</v>
      </c>
      <c r="B415" s="37" t="s">
        <v>359</v>
      </c>
      <c r="C415" s="37" t="s">
        <v>769</v>
      </c>
      <c r="D415" s="37" t="s">
        <v>1136</v>
      </c>
      <c r="E415" s="37" t="s">
        <v>300</v>
      </c>
      <c r="F415" s="38">
        <v>18953924.440000001</v>
      </c>
      <c r="G415" s="52">
        <v>65225271.539999999</v>
      </c>
      <c r="H415" s="52">
        <v>62088784.359999999</v>
      </c>
      <c r="I415" s="46">
        <f t="shared" si="4"/>
        <v>95.191300693816942</v>
      </c>
    </row>
    <row r="416" spans="1:9" ht="18.75" x14ac:dyDescent="0.2">
      <c r="A416" s="36" t="s">
        <v>639</v>
      </c>
      <c r="B416" s="37" t="s">
        <v>359</v>
      </c>
      <c r="C416" s="37" t="s">
        <v>769</v>
      </c>
      <c r="D416" s="37" t="s">
        <v>1136</v>
      </c>
      <c r="E416" s="37" t="s">
        <v>306</v>
      </c>
      <c r="F416" s="38">
        <v>18953924.440000001</v>
      </c>
      <c r="G416" s="52">
        <v>65225271.539999999</v>
      </c>
      <c r="H416" s="52">
        <v>62088784.359999999</v>
      </c>
      <c r="I416" s="46">
        <f t="shared" si="4"/>
        <v>95.191300693816942</v>
      </c>
    </row>
    <row r="417" spans="1:9" ht="56.25" x14ac:dyDescent="0.2">
      <c r="A417" s="36" t="s">
        <v>888</v>
      </c>
      <c r="B417" s="37" t="s">
        <v>359</v>
      </c>
      <c r="C417" s="37" t="s">
        <v>769</v>
      </c>
      <c r="D417" s="37" t="s">
        <v>1137</v>
      </c>
      <c r="E417" s="37" t="s">
        <v>602</v>
      </c>
      <c r="F417" s="38">
        <v>42454801.560000002</v>
      </c>
      <c r="G417" s="52">
        <v>64466196.490000002</v>
      </c>
      <c r="H417" s="52">
        <v>55835746.450000003</v>
      </c>
      <c r="I417" s="46">
        <f t="shared" si="4"/>
        <v>86.612441077799971</v>
      </c>
    </row>
    <row r="418" spans="1:9" ht="37.5" x14ac:dyDescent="0.2">
      <c r="A418" s="36" t="s">
        <v>611</v>
      </c>
      <c r="B418" s="37" t="s">
        <v>359</v>
      </c>
      <c r="C418" s="37" t="s">
        <v>769</v>
      </c>
      <c r="D418" s="37" t="s">
        <v>1137</v>
      </c>
      <c r="E418" s="37" t="s">
        <v>282</v>
      </c>
      <c r="F418" s="38">
        <v>32454801.559999999</v>
      </c>
      <c r="G418" s="52">
        <v>7938247.4299999997</v>
      </c>
      <c r="H418" s="52">
        <v>0</v>
      </c>
      <c r="I418" s="46">
        <f t="shared" si="4"/>
        <v>0</v>
      </c>
    </row>
    <row r="419" spans="1:9" ht="37.5" x14ac:dyDescent="0.2">
      <c r="A419" s="36" t="s">
        <v>612</v>
      </c>
      <c r="B419" s="37" t="s">
        <v>359</v>
      </c>
      <c r="C419" s="37" t="s">
        <v>769</v>
      </c>
      <c r="D419" s="37" t="s">
        <v>1137</v>
      </c>
      <c r="E419" s="37" t="s">
        <v>284</v>
      </c>
      <c r="F419" s="38">
        <v>32454801.559999999</v>
      </c>
      <c r="G419" s="52">
        <v>7938247.4299999997</v>
      </c>
      <c r="H419" s="52">
        <v>0</v>
      </c>
      <c r="I419" s="46">
        <f t="shared" si="4"/>
        <v>0</v>
      </c>
    </row>
    <row r="420" spans="1:9" ht="18.75" x14ac:dyDescent="0.2">
      <c r="A420" s="36" t="s">
        <v>631</v>
      </c>
      <c r="B420" s="37" t="s">
        <v>359</v>
      </c>
      <c r="C420" s="37" t="s">
        <v>769</v>
      </c>
      <c r="D420" s="37" t="s">
        <v>1137</v>
      </c>
      <c r="E420" s="37" t="s">
        <v>300</v>
      </c>
      <c r="F420" s="38">
        <v>10000000</v>
      </c>
      <c r="G420" s="52">
        <v>56527949.060000002</v>
      </c>
      <c r="H420" s="52">
        <v>55835746.450000003</v>
      </c>
      <c r="I420" s="46">
        <f t="shared" si="4"/>
        <v>98.775468380667263</v>
      </c>
    </row>
    <row r="421" spans="1:9" ht="18.75" x14ac:dyDescent="0.2">
      <c r="A421" s="36" t="s">
        <v>639</v>
      </c>
      <c r="B421" s="37" t="s">
        <v>359</v>
      </c>
      <c r="C421" s="37" t="s">
        <v>769</v>
      </c>
      <c r="D421" s="37" t="s">
        <v>1137</v>
      </c>
      <c r="E421" s="37" t="s">
        <v>306</v>
      </c>
      <c r="F421" s="38">
        <v>10000000</v>
      </c>
      <c r="G421" s="52">
        <v>56527949.060000002</v>
      </c>
      <c r="H421" s="52">
        <v>55835746.450000003</v>
      </c>
      <c r="I421" s="46">
        <f t="shared" si="4"/>
        <v>98.775468380667263</v>
      </c>
    </row>
    <row r="422" spans="1:9" ht="37.5" x14ac:dyDescent="0.2">
      <c r="A422" s="36" t="s">
        <v>892</v>
      </c>
      <c r="B422" s="37" t="s">
        <v>359</v>
      </c>
      <c r="C422" s="37" t="s">
        <v>769</v>
      </c>
      <c r="D422" s="37" t="s">
        <v>710</v>
      </c>
      <c r="E422" s="37" t="s">
        <v>602</v>
      </c>
      <c r="F422" s="38">
        <v>0</v>
      </c>
      <c r="G422" s="52">
        <v>112525</v>
      </c>
      <c r="H422" s="52">
        <v>25000</v>
      </c>
      <c r="I422" s="46">
        <f t="shared" si="4"/>
        <v>22.217285047767163</v>
      </c>
    </row>
    <row r="423" spans="1:9" ht="18.75" x14ac:dyDescent="0.2">
      <c r="A423" s="36" t="s">
        <v>613</v>
      </c>
      <c r="B423" s="37" t="s">
        <v>359</v>
      </c>
      <c r="C423" s="37" t="s">
        <v>769</v>
      </c>
      <c r="D423" s="37" t="s">
        <v>710</v>
      </c>
      <c r="E423" s="37" t="s">
        <v>286</v>
      </c>
      <c r="F423" s="38">
        <v>0</v>
      </c>
      <c r="G423" s="52">
        <v>112525</v>
      </c>
      <c r="H423" s="52">
        <v>25000</v>
      </c>
      <c r="I423" s="46">
        <f t="shared" si="4"/>
        <v>22.217285047767163</v>
      </c>
    </row>
    <row r="424" spans="1:9" ht="18.75" x14ac:dyDescent="0.2">
      <c r="A424" s="36" t="s">
        <v>711</v>
      </c>
      <c r="B424" s="37" t="s">
        <v>359</v>
      </c>
      <c r="C424" s="37" t="s">
        <v>769</v>
      </c>
      <c r="D424" s="37" t="s">
        <v>710</v>
      </c>
      <c r="E424" s="37" t="s">
        <v>393</v>
      </c>
      <c r="F424" s="38">
        <v>0</v>
      </c>
      <c r="G424" s="52">
        <v>112525</v>
      </c>
      <c r="H424" s="52">
        <v>25000</v>
      </c>
      <c r="I424" s="46">
        <f t="shared" si="4"/>
        <v>22.217285047767163</v>
      </c>
    </row>
    <row r="425" spans="1:9" ht="18.75" x14ac:dyDescent="0.2">
      <c r="A425" s="36" t="s">
        <v>651</v>
      </c>
      <c r="B425" s="37" t="s">
        <v>359</v>
      </c>
      <c r="C425" s="37" t="s">
        <v>652</v>
      </c>
      <c r="D425" s="37" t="s">
        <v>601</v>
      </c>
      <c r="E425" s="37" t="s">
        <v>602</v>
      </c>
      <c r="F425" s="38">
        <v>2221179.7999999998</v>
      </c>
      <c r="G425" s="52">
        <v>2649620.69</v>
      </c>
      <c r="H425" s="52">
        <v>2599620.69</v>
      </c>
      <c r="I425" s="46">
        <f t="shared" si="4"/>
        <v>98.11293744086818</v>
      </c>
    </row>
    <row r="426" spans="1:9" ht="37.5" x14ac:dyDescent="0.2">
      <c r="A426" s="36" t="s">
        <v>893</v>
      </c>
      <c r="B426" s="37" t="s">
        <v>359</v>
      </c>
      <c r="C426" s="37" t="s">
        <v>652</v>
      </c>
      <c r="D426" s="37" t="s">
        <v>1138</v>
      </c>
      <c r="E426" s="37" t="s">
        <v>602</v>
      </c>
      <c r="F426" s="38">
        <v>1350000</v>
      </c>
      <c r="G426" s="52">
        <v>1498000</v>
      </c>
      <c r="H426" s="52">
        <v>1448000</v>
      </c>
      <c r="I426" s="46">
        <f t="shared" ref="I426:I485" si="5">H426/G426*100</f>
        <v>96.662216288384514</v>
      </c>
    </row>
    <row r="427" spans="1:9" ht="37.5" x14ac:dyDescent="0.2">
      <c r="A427" s="36" t="s">
        <v>611</v>
      </c>
      <c r="B427" s="37" t="s">
        <v>359</v>
      </c>
      <c r="C427" s="37" t="s">
        <v>652</v>
      </c>
      <c r="D427" s="37" t="s">
        <v>1138</v>
      </c>
      <c r="E427" s="37" t="s">
        <v>282</v>
      </c>
      <c r="F427" s="38">
        <v>1350000</v>
      </c>
      <c r="G427" s="52">
        <v>1398000</v>
      </c>
      <c r="H427" s="52">
        <v>1398000</v>
      </c>
      <c r="I427" s="46">
        <f t="shared" si="5"/>
        <v>100</v>
      </c>
    </row>
    <row r="428" spans="1:9" ht="37.5" x14ac:dyDescent="0.2">
      <c r="A428" s="36" t="s">
        <v>612</v>
      </c>
      <c r="B428" s="37" t="s">
        <v>359</v>
      </c>
      <c r="C428" s="37" t="s">
        <v>652</v>
      </c>
      <c r="D428" s="37" t="s">
        <v>1138</v>
      </c>
      <c r="E428" s="37" t="s">
        <v>284</v>
      </c>
      <c r="F428" s="38">
        <v>1350000</v>
      </c>
      <c r="G428" s="52">
        <v>1398000</v>
      </c>
      <c r="H428" s="52">
        <v>1398000</v>
      </c>
      <c r="I428" s="46">
        <f t="shared" si="5"/>
        <v>100</v>
      </c>
    </row>
    <row r="429" spans="1:9" ht="18.75" x14ac:dyDescent="0.2">
      <c r="A429" s="36" t="s">
        <v>613</v>
      </c>
      <c r="B429" s="37" t="s">
        <v>359</v>
      </c>
      <c r="C429" s="37" t="s">
        <v>652</v>
      </c>
      <c r="D429" s="37" t="s">
        <v>1138</v>
      </c>
      <c r="E429" s="37" t="s">
        <v>286</v>
      </c>
      <c r="F429" s="38">
        <v>0</v>
      </c>
      <c r="G429" s="52">
        <v>100000</v>
      </c>
      <c r="H429" s="52">
        <v>50000</v>
      </c>
      <c r="I429" s="46">
        <f t="shared" si="5"/>
        <v>50</v>
      </c>
    </row>
    <row r="430" spans="1:9" ht="18.75" x14ac:dyDescent="0.2">
      <c r="A430" s="36" t="s">
        <v>614</v>
      </c>
      <c r="B430" s="37" t="s">
        <v>359</v>
      </c>
      <c r="C430" s="37" t="s">
        <v>652</v>
      </c>
      <c r="D430" s="37" t="s">
        <v>1138</v>
      </c>
      <c r="E430" s="37" t="s">
        <v>288</v>
      </c>
      <c r="F430" s="38">
        <v>0</v>
      </c>
      <c r="G430" s="38">
        <v>100000</v>
      </c>
      <c r="H430" s="38">
        <v>50000</v>
      </c>
      <c r="I430" s="46">
        <f t="shared" si="5"/>
        <v>50</v>
      </c>
    </row>
    <row r="431" spans="1:9" ht="18.75" x14ac:dyDescent="0.2">
      <c r="A431" s="36" t="s">
        <v>889</v>
      </c>
      <c r="B431" s="37" t="s">
        <v>359</v>
      </c>
      <c r="C431" s="37" t="s">
        <v>652</v>
      </c>
      <c r="D431" s="37" t="s">
        <v>890</v>
      </c>
      <c r="E431" s="37" t="s">
        <v>602</v>
      </c>
      <c r="F431" s="38">
        <v>671179.8</v>
      </c>
      <c r="G431" s="38">
        <v>671179.8</v>
      </c>
      <c r="H431" s="38">
        <v>671179.8</v>
      </c>
      <c r="I431" s="46">
        <f t="shared" si="5"/>
        <v>100</v>
      </c>
    </row>
    <row r="432" spans="1:9" ht="37.5" x14ac:dyDescent="0.2">
      <c r="A432" s="36" t="s">
        <v>611</v>
      </c>
      <c r="B432" s="37" t="s">
        <v>359</v>
      </c>
      <c r="C432" s="37" t="s">
        <v>652</v>
      </c>
      <c r="D432" s="37" t="s">
        <v>890</v>
      </c>
      <c r="E432" s="37" t="s">
        <v>282</v>
      </c>
      <c r="F432" s="38">
        <v>671179.8</v>
      </c>
      <c r="G432" s="52">
        <v>671179.8</v>
      </c>
      <c r="H432" s="52">
        <v>671179.8</v>
      </c>
      <c r="I432" s="46">
        <f t="shared" si="5"/>
        <v>100</v>
      </c>
    </row>
    <row r="433" spans="1:9" ht="37.5" x14ac:dyDescent="0.2">
      <c r="A433" s="36" t="s">
        <v>612</v>
      </c>
      <c r="B433" s="37" t="s">
        <v>359</v>
      </c>
      <c r="C433" s="37" t="s">
        <v>652</v>
      </c>
      <c r="D433" s="37" t="s">
        <v>890</v>
      </c>
      <c r="E433" s="37" t="s">
        <v>284</v>
      </c>
      <c r="F433" s="38">
        <v>671179.8</v>
      </c>
      <c r="G433" s="52">
        <v>671179.8</v>
      </c>
      <c r="H433" s="52">
        <v>671179.8</v>
      </c>
      <c r="I433" s="46">
        <f t="shared" si="5"/>
        <v>100</v>
      </c>
    </row>
    <row r="434" spans="1:9" ht="18.75" x14ac:dyDescent="0.2">
      <c r="A434" s="36" t="s">
        <v>891</v>
      </c>
      <c r="B434" s="37" t="s">
        <v>359</v>
      </c>
      <c r="C434" s="37" t="s">
        <v>652</v>
      </c>
      <c r="D434" s="37" t="s">
        <v>772</v>
      </c>
      <c r="E434" s="37" t="s">
        <v>602</v>
      </c>
      <c r="F434" s="38">
        <v>200000</v>
      </c>
      <c r="G434" s="52">
        <v>200000</v>
      </c>
      <c r="H434" s="52">
        <v>200000</v>
      </c>
      <c r="I434" s="46">
        <f t="shared" si="5"/>
        <v>100</v>
      </c>
    </row>
    <row r="435" spans="1:9" ht="37.5" x14ac:dyDescent="0.2">
      <c r="A435" s="36" t="s">
        <v>611</v>
      </c>
      <c r="B435" s="37" t="s">
        <v>359</v>
      </c>
      <c r="C435" s="37" t="s">
        <v>652</v>
      </c>
      <c r="D435" s="37" t="s">
        <v>772</v>
      </c>
      <c r="E435" s="37" t="s">
        <v>282</v>
      </c>
      <c r="F435" s="38">
        <v>200000</v>
      </c>
      <c r="G435" s="52">
        <v>200000</v>
      </c>
      <c r="H435" s="52">
        <v>200000</v>
      </c>
      <c r="I435" s="46">
        <f t="shared" si="5"/>
        <v>100</v>
      </c>
    </row>
    <row r="436" spans="1:9" ht="37.5" x14ac:dyDescent="0.2">
      <c r="A436" s="36" t="s">
        <v>612</v>
      </c>
      <c r="B436" s="37" t="s">
        <v>359</v>
      </c>
      <c r="C436" s="37" t="s">
        <v>652</v>
      </c>
      <c r="D436" s="37" t="s">
        <v>772</v>
      </c>
      <c r="E436" s="37" t="s">
        <v>284</v>
      </c>
      <c r="F436" s="38">
        <v>200000</v>
      </c>
      <c r="G436" s="52">
        <v>200000</v>
      </c>
      <c r="H436" s="52">
        <v>200000</v>
      </c>
      <c r="I436" s="46">
        <f t="shared" si="5"/>
        <v>100</v>
      </c>
    </row>
    <row r="437" spans="1:9" ht="37.5" x14ac:dyDescent="0.2">
      <c r="A437" s="36" t="s">
        <v>892</v>
      </c>
      <c r="B437" s="37" t="s">
        <v>359</v>
      </c>
      <c r="C437" s="37" t="s">
        <v>652</v>
      </c>
      <c r="D437" s="37" t="s">
        <v>710</v>
      </c>
      <c r="E437" s="37" t="s">
        <v>602</v>
      </c>
      <c r="F437" s="38">
        <v>0</v>
      </c>
      <c r="G437" s="52">
        <v>280440.89</v>
      </c>
      <c r="H437" s="52">
        <v>280440.89</v>
      </c>
      <c r="I437" s="46">
        <f t="shared" si="5"/>
        <v>100</v>
      </c>
    </row>
    <row r="438" spans="1:9" ht="18.75" x14ac:dyDescent="0.2">
      <c r="A438" s="36" t="s">
        <v>613</v>
      </c>
      <c r="B438" s="37" t="s">
        <v>359</v>
      </c>
      <c r="C438" s="37" t="s">
        <v>652</v>
      </c>
      <c r="D438" s="37" t="s">
        <v>710</v>
      </c>
      <c r="E438" s="37" t="s">
        <v>286</v>
      </c>
      <c r="F438" s="38">
        <v>0</v>
      </c>
      <c r="G438" s="38">
        <v>280440.89</v>
      </c>
      <c r="H438" s="38">
        <v>280440.89</v>
      </c>
      <c r="I438" s="46">
        <f t="shared" si="5"/>
        <v>100</v>
      </c>
    </row>
    <row r="439" spans="1:9" ht="18.75" x14ac:dyDescent="0.2">
      <c r="A439" s="36" t="s">
        <v>711</v>
      </c>
      <c r="B439" s="37" t="s">
        <v>359</v>
      </c>
      <c r="C439" s="37" t="s">
        <v>652</v>
      </c>
      <c r="D439" s="37" t="s">
        <v>710</v>
      </c>
      <c r="E439" s="37" t="s">
        <v>393</v>
      </c>
      <c r="F439" s="38">
        <v>0</v>
      </c>
      <c r="G439" s="52">
        <v>280440.89</v>
      </c>
      <c r="H439" s="52">
        <v>280440.89</v>
      </c>
      <c r="I439" s="46">
        <f t="shared" si="5"/>
        <v>100</v>
      </c>
    </row>
    <row r="440" spans="1:9" ht="18.75" x14ac:dyDescent="0.2">
      <c r="A440" s="36" t="s">
        <v>712</v>
      </c>
      <c r="B440" s="37" t="s">
        <v>359</v>
      </c>
      <c r="C440" s="37" t="s">
        <v>713</v>
      </c>
      <c r="D440" s="37" t="s">
        <v>601</v>
      </c>
      <c r="E440" s="37" t="s">
        <v>602</v>
      </c>
      <c r="F440" s="38">
        <v>196852355.71000001</v>
      </c>
      <c r="G440" s="52">
        <v>94981161.980000004</v>
      </c>
      <c r="H440" s="52">
        <v>92536668.829999998</v>
      </c>
      <c r="I440" s="46">
        <f t="shared" si="5"/>
        <v>97.426338971811347</v>
      </c>
    </row>
    <row r="441" spans="1:9" ht="18.75" x14ac:dyDescent="0.2">
      <c r="A441" s="36" t="s">
        <v>714</v>
      </c>
      <c r="B441" s="37" t="s">
        <v>359</v>
      </c>
      <c r="C441" s="37" t="s">
        <v>715</v>
      </c>
      <c r="D441" s="37" t="s">
        <v>601</v>
      </c>
      <c r="E441" s="37" t="s">
        <v>602</v>
      </c>
      <c r="F441" s="38">
        <v>5610779.4699999997</v>
      </c>
      <c r="G441" s="52">
        <v>6421238.0499999998</v>
      </c>
      <c r="H441" s="52">
        <v>4670535.7300000004</v>
      </c>
      <c r="I441" s="46">
        <f t="shared" si="5"/>
        <v>72.735751168732961</v>
      </c>
    </row>
    <row r="442" spans="1:9" ht="56.25" x14ac:dyDescent="0.2">
      <c r="A442" s="36" t="s">
        <v>868</v>
      </c>
      <c r="B442" s="37" t="s">
        <v>359</v>
      </c>
      <c r="C442" s="37" t="s">
        <v>715</v>
      </c>
      <c r="D442" s="37" t="s">
        <v>745</v>
      </c>
      <c r="E442" s="37" t="s">
        <v>602</v>
      </c>
      <c r="F442" s="38">
        <v>0</v>
      </c>
      <c r="G442" s="52">
        <v>1627745</v>
      </c>
      <c r="H442" s="52">
        <v>3693.49</v>
      </c>
      <c r="I442" s="46">
        <f t="shared" si="5"/>
        <v>0.22690839167068552</v>
      </c>
    </row>
    <row r="443" spans="1:9" ht="37.5" x14ac:dyDescent="0.2">
      <c r="A443" s="36" t="s">
        <v>611</v>
      </c>
      <c r="B443" s="37" t="s">
        <v>359</v>
      </c>
      <c r="C443" s="37" t="s">
        <v>715</v>
      </c>
      <c r="D443" s="37" t="s">
        <v>745</v>
      </c>
      <c r="E443" s="37" t="s">
        <v>282</v>
      </c>
      <c r="F443" s="38">
        <v>0</v>
      </c>
      <c r="G443" s="52">
        <v>1627745</v>
      </c>
      <c r="H443" s="52">
        <v>3693.49</v>
      </c>
      <c r="I443" s="46">
        <f t="shared" si="5"/>
        <v>0.22690839167068552</v>
      </c>
    </row>
    <row r="444" spans="1:9" ht="37.5" x14ac:dyDescent="0.2">
      <c r="A444" s="36" t="s">
        <v>612</v>
      </c>
      <c r="B444" s="37" t="s">
        <v>359</v>
      </c>
      <c r="C444" s="37" t="s">
        <v>715</v>
      </c>
      <c r="D444" s="37" t="s">
        <v>745</v>
      </c>
      <c r="E444" s="37" t="s">
        <v>284</v>
      </c>
      <c r="F444" s="38">
        <v>0</v>
      </c>
      <c r="G444" s="52">
        <v>1627745</v>
      </c>
      <c r="H444" s="52">
        <v>3693.49</v>
      </c>
      <c r="I444" s="46">
        <f t="shared" si="5"/>
        <v>0.22690839167068552</v>
      </c>
    </row>
    <row r="445" spans="1:9" ht="131.25" x14ac:dyDescent="0.2">
      <c r="A445" s="36" t="s">
        <v>894</v>
      </c>
      <c r="B445" s="37" t="s">
        <v>359</v>
      </c>
      <c r="C445" s="37" t="s">
        <v>715</v>
      </c>
      <c r="D445" s="37" t="s">
        <v>775</v>
      </c>
      <c r="E445" s="37" t="s">
        <v>602</v>
      </c>
      <c r="F445" s="38">
        <v>5510779.4699999997</v>
      </c>
      <c r="G445" s="52">
        <v>3938134.06</v>
      </c>
      <c r="H445" s="52">
        <v>3869379.06</v>
      </c>
      <c r="I445" s="46">
        <f t="shared" si="5"/>
        <v>98.254122410449369</v>
      </c>
    </row>
    <row r="446" spans="1:9" ht="18.75" x14ac:dyDescent="0.2">
      <c r="A446" s="36" t="s">
        <v>631</v>
      </c>
      <c r="B446" s="37" t="s">
        <v>359</v>
      </c>
      <c r="C446" s="37" t="s">
        <v>715</v>
      </c>
      <c r="D446" s="37" t="s">
        <v>775</v>
      </c>
      <c r="E446" s="37" t="s">
        <v>300</v>
      </c>
      <c r="F446" s="38">
        <v>5510779.4699999997</v>
      </c>
      <c r="G446" s="52">
        <v>3938134.06</v>
      </c>
      <c r="H446" s="52">
        <v>3869379.06</v>
      </c>
      <c r="I446" s="46">
        <f t="shared" si="5"/>
        <v>98.254122410449369</v>
      </c>
    </row>
    <row r="447" spans="1:9" ht="18.75" x14ac:dyDescent="0.2">
      <c r="A447" s="36" t="s">
        <v>639</v>
      </c>
      <c r="B447" s="37" t="s">
        <v>359</v>
      </c>
      <c r="C447" s="37" t="s">
        <v>715</v>
      </c>
      <c r="D447" s="37" t="s">
        <v>775</v>
      </c>
      <c r="E447" s="37" t="s">
        <v>306</v>
      </c>
      <c r="F447" s="38">
        <v>5510779.4699999997</v>
      </c>
      <c r="G447" s="52">
        <v>3938134.06</v>
      </c>
      <c r="H447" s="52">
        <v>3869379.06</v>
      </c>
      <c r="I447" s="46">
        <f t="shared" si="5"/>
        <v>98.254122410449369</v>
      </c>
    </row>
    <row r="448" spans="1:9" ht="18.75" x14ac:dyDescent="0.2">
      <c r="A448" s="36" t="s">
        <v>895</v>
      </c>
      <c r="B448" s="37" t="s">
        <v>359</v>
      </c>
      <c r="C448" s="37" t="s">
        <v>715</v>
      </c>
      <c r="D448" s="37" t="s">
        <v>773</v>
      </c>
      <c r="E448" s="37" t="s">
        <v>602</v>
      </c>
      <c r="F448" s="38">
        <v>100000</v>
      </c>
      <c r="G448" s="52">
        <v>855358.99</v>
      </c>
      <c r="H448" s="52">
        <v>797463.18</v>
      </c>
      <c r="I448" s="46">
        <f t="shared" si="5"/>
        <v>93.231402174191231</v>
      </c>
    </row>
    <row r="449" spans="1:9" ht="37.5" x14ac:dyDescent="0.2">
      <c r="A449" s="36" t="s">
        <v>611</v>
      </c>
      <c r="B449" s="37" t="s">
        <v>359</v>
      </c>
      <c r="C449" s="37" t="s">
        <v>715</v>
      </c>
      <c r="D449" s="37" t="s">
        <v>773</v>
      </c>
      <c r="E449" s="37" t="s">
        <v>282</v>
      </c>
      <c r="F449" s="38">
        <v>100000</v>
      </c>
      <c r="G449" s="52">
        <v>855358.99</v>
      </c>
      <c r="H449" s="52">
        <v>797463.18</v>
      </c>
      <c r="I449" s="46">
        <f t="shared" si="5"/>
        <v>93.231402174191231</v>
      </c>
    </row>
    <row r="450" spans="1:9" ht="37.5" x14ac:dyDescent="0.2">
      <c r="A450" s="36" t="s">
        <v>612</v>
      </c>
      <c r="B450" s="37" t="s">
        <v>359</v>
      </c>
      <c r="C450" s="37" t="s">
        <v>715</v>
      </c>
      <c r="D450" s="37" t="s">
        <v>773</v>
      </c>
      <c r="E450" s="37" t="s">
        <v>284</v>
      </c>
      <c r="F450" s="38">
        <v>100000</v>
      </c>
      <c r="G450" s="52">
        <v>855358.99</v>
      </c>
      <c r="H450" s="52">
        <v>797463.18</v>
      </c>
      <c r="I450" s="46">
        <f t="shared" si="5"/>
        <v>93.231402174191231</v>
      </c>
    </row>
    <row r="451" spans="1:9" ht="18.75" x14ac:dyDescent="0.2">
      <c r="A451" s="36" t="s">
        <v>776</v>
      </c>
      <c r="B451" s="37" t="s">
        <v>359</v>
      </c>
      <c r="C451" s="37" t="s">
        <v>777</v>
      </c>
      <c r="D451" s="37" t="s">
        <v>601</v>
      </c>
      <c r="E451" s="37" t="s">
        <v>602</v>
      </c>
      <c r="F451" s="38">
        <v>177862985.24000001</v>
      </c>
      <c r="G451" s="52">
        <v>48761044.950000003</v>
      </c>
      <c r="H451" s="52">
        <v>48360164.649999999</v>
      </c>
      <c r="I451" s="46">
        <f t="shared" si="5"/>
        <v>99.177867700720796</v>
      </c>
    </row>
    <row r="452" spans="1:9" ht="56.25" x14ac:dyDescent="0.2">
      <c r="A452" s="36" t="s">
        <v>868</v>
      </c>
      <c r="B452" s="37" t="s">
        <v>359</v>
      </c>
      <c r="C452" s="37" t="s">
        <v>777</v>
      </c>
      <c r="D452" s="37" t="s">
        <v>745</v>
      </c>
      <c r="E452" s="37" t="s">
        <v>602</v>
      </c>
      <c r="F452" s="38">
        <v>722927</v>
      </c>
      <c r="G452" s="52">
        <v>871295</v>
      </c>
      <c r="H452" s="52">
        <v>715312.45</v>
      </c>
      <c r="I452" s="46">
        <f t="shared" si="5"/>
        <v>82.09761906128233</v>
      </c>
    </row>
    <row r="453" spans="1:9" ht="37.5" x14ac:dyDescent="0.2">
      <c r="A453" s="36" t="s">
        <v>611</v>
      </c>
      <c r="B453" s="37" t="s">
        <v>359</v>
      </c>
      <c r="C453" s="37" t="s">
        <v>777</v>
      </c>
      <c r="D453" s="37" t="s">
        <v>745</v>
      </c>
      <c r="E453" s="37" t="s">
        <v>282</v>
      </c>
      <c r="F453" s="38">
        <v>720927</v>
      </c>
      <c r="G453" s="52">
        <v>719727</v>
      </c>
      <c r="H453" s="52">
        <v>602265.44999999995</v>
      </c>
      <c r="I453" s="46">
        <f t="shared" si="5"/>
        <v>83.679707722511438</v>
      </c>
    </row>
    <row r="454" spans="1:9" ht="37.5" x14ac:dyDescent="0.2">
      <c r="A454" s="36" t="s">
        <v>612</v>
      </c>
      <c r="B454" s="37" t="s">
        <v>359</v>
      </c>
      <c r="C454" s="37" t="s">
        <v>777</v>
      </c>
      <c r="D454" s="37" t="s">
        <v>745</v>
      </c>
      <c r="E454" s="37" t="s">
        <v>284</v>
      </c>
      <c r="F454" s="38">
        <v>720927</v>
      </c>
      <c r="G454" s="52">
        <v>719727</v>
      </c>
      <c r="H454" s="52">
        <v>602265.44999999995</v>
      </c>
      <c r="I454" s="46">
        <f t="shared" si="5"/>
        <v>83.679707722511438</v>
      </c>
    </row>
    <row r="455" spans="1:9" ht="18.75" x14ac:dyDescent="0.2">
      <c r="A455" s="36" t="s">
        <v>613</v>
      </c>
      <c r="B455" s="37" t="s">
        <v>359</v>
      </c>
      <c r="C455" s="37" t="s">
        <v>777</v>
      </c>
      <c r="D455" s="37" t="s">
        <v>745</v>
      </c>
      <c r="E455" s="37" t="s">
        <v>286</v>
      </c>
      <c r="F455" s="38">
        <v>2000</v>
      </c>
      <c r="G455" s="52">
        <v>151568</v>
      </c>
      <c r="H455" s="52">
        <v>113047</v>
      </c>
      <c r="I455" s="46">
        <f t="shared" si="5"/>
        <v>74.585004750343074</v>
      </c>
    </row>
    <row r="456" spans="1:9" ht="18.75" x14ac:dyDescent="0.2">
      <c r="A456" s="36" t="s">
        <v>614</v>
      </c>
      <c r="B456" s="37" t="s">
        <v>359</v>
      </c>
      <c r="C456" s="37" t="s">
        <v>777</v>
      </c>
      <c r="D456" s="37" t="s">
        <v>745</v>
      </c>
      <c r="E456" s="37" t="s">
        <v>288</v>
      </c>
      <c r="F456" s="38">
        <v>2000</v>
      </c>
      <c r="G456" s="52">
        <v>151568</v>
      </c>
      <c r="H456" s="52">
        <v>113047</v>
      </c>
      <c r="I456" s="46">
        <f t="shared" si="5"/>
        <v>74.585004750343074</v>
      </c>
    </row>
    <row r="457" spans="1:9" ht="93.75" x14ac:dyDescent="0.2">
      <c r="A457" s="36" t="s">
        <v>896</v>
      </c>
      <c r="B457" s="37" t="s">
        <v>359</v>
      </c>
      <c r="C457" s="37" t="s">
        <v>777</v>
      </c>
      <c r="D457" s="37" t="s">
        <v>778</v>
      </c>
      <c r="E457" s="37" t="s">
        <v>602</v>
      </c>
      <c r="F457" s="38">
        <v>21542641.780000001</v>
      </c>
      <c r="G457" s="52">
        <v>8240956.2800000003</v>
      </c>
      <c r="H457" s="52">
        <v>8209651.0199999996</v>
      </c>
      <c r="I457" s="46">
        <f t="shared" si="5"/>
        <v>99.620125881798742</v>
      </c>
    </row>
    <row r="458" spans="1:9" ht="37.5" x14ac:dyDescent="0.2">
      <c r="A458" s="36" t="s">
        <v>611</v>
      </c>
      <c r="B458" s="37" t="s">
        <v>359</v>
      </c>
      <c r="C458" s="37" t="s">
        <v>777</v>
      </c>
      <c r="D458" s="37" t="s">
        <v>778</v>
      </c>
      <c r="E458" s="37" t="s">
        <v>282</v>
      </c>
      <c r="F458" s="38">
        <v>20285353.969999999</v>
      </c>
      <c r="G458" s="52">
        <v>5546493.29</v>
      </c>
      <c r="H458" s="52">
        <v>5545720.96</v>
      </c>
      <c r="I458" s="46">
        <f t="shared" si="5"/>
        <v>99.986075345995772</v>
      </c>
    </row>
    <row r="459" spans="1:9" ht="37.5" x14ac:dyDescent="0.2">
      <c r="A459" s="36" t="s">
        <v>612</v>
      </c>
      <c r="B459" s="37" t="s">
        <v>359</v>
      </c>
      <c r="C459" s="37" t="s">
        <v>777</v>
      </c>
      <c r="D459" s="37" t="s">
        <v>778</v>
      </c>
      <c r="E459" s="37" t="s">
        <v>284</v>
      </c>
      <c r="F459" s="38">
        <v>20285353.969999999</v>
      </c>
      <c r="G459" s="38">
        <v>5546493.29</v>
      </c>
      <c r="H459" s="38">
        <v>5545720.96</v>
      </c>
      <c r="I459" s="46">
        <f t="shared" si="5"/>
        <v>99.986075345995772</v>
      </c>
    </row>
    <row r="460" spans="1:9" ht="18.75" x14ac:dyDescent="0.2">
      <c r="A460" s="36" t="s">
        <v>631</v>
      </c>
      <c r="B460" s="37" t="s">
        <v>359</v>
      </c>
      <c r="C460" s="37" t="s">
        <v>777</v>
      </c>
      <c r="D460" s="37" t="s">
        <v>778</v>
      </c>
      <c r="E460" s="37" t="s">
        <v>300</v>
      </c>
      <c r="F460" s="38">
        <v>1257287.81</v>
      </c>
      <c r="G460" s="52">
        <v>2694462.99</v>
      </c>
      <c r="H460" s="52">
        <v>2663930.06</v>
      </c>
      <c r="I460" s="46">
        <f t="shared" si="5"/>
        <v>98.866826892285502</v>
      </c>
    </row>
    <row r="461" spans="1:9" ht="18.75" x14ac:dyDescent="0.2">
      <c r="A461" s="36" t="s">
        <v>639</v>
      </c>
      <c r="B461" s="37" t="s">
        <v>359</v>
      </c>
      <c r="C461" s="37" t="s">
        <v>777</v>
      </c>
      <c r="D461" s="37" t="s">
        <v>778</v>
      </c>
      <c r="E461" s="37" t="s">
        <v>306</v>
      </c>
      <c r="F461" s="38">
        <v>1257287.81</v>
      </c>
      <c r="G461" s="52">
        <v>2694462.99</v>
      </c>
      <c r="H461" s="52">
        <v>2663930.06</v>
      </c>
      <c r="I461" s="46">
        <f t="shared" si="5"/>
        <v>98.866826892285502</v>
      </c>
    </row>
    <row r="462" spans="1:9" ht="18.75" x14ac:dyDescent="0.2">
      <c r="A462" s="36" t="s">
        <v>1179</v>
      </c>
      <c r="B462" s="37" t="s">
        <v>359</v>
      </c>
      <c r="C462" s="37" t="s">
        <v>777</v>
      </c>
      <c r="D462" s="37" t="s">
        <v>1140</v>
      </c>
      <c r="E462" s="37" t="s">
        <v>602</v>
      </c>
      <c r="F462" s="38">
        <v>80075480.400000006</v>
      </c>
      <c r="G462" s="52">
        <v>0</v>
      </c>
      <c r="H462" s="52">
        <v>0</v>
      </c>
      <c r="I462" s="46" t="e">
        <f t="shared" si="5"/>
        <v>#DIV/0!</v>
      </c>
    </row>
    <row r="463" spans="1:9" ht="37.5" x14ac:dyDescent="0.2">
      <c r="A463" s="36" t="s">
        <v>877</v>
      </c>
      <c r="B463" s="37" t="s">
        <v>359</v>
      </c>
      <c r="C463" s="37" t="s">
        <v>777</v>
      </c>
      <c r="D463" s="37" t="s">
        <v>1140</v>
      </c>
      <c r="E463" s="37" t="s">
        <v>380</v>
      </c>
      <c r="F463" s="38">
        <v>80075480.400000006</v>
      </c>
      <c r="G463" s="38">
        <v>0</v>
      </c>
      <c r="H463" s="38">
        <v>0</v>
      </c>
      <c r="I463" s="46" t="e">
        <f t="shared" si="5"/>
        <v>#DIV/0!</v>
      </c>
    </row>
    <row r="464" spans="1:9" ht="18.75" x14ac:dyDescent="0.2">
      <c r="A464" s="36" t="s">
        <v>771</v>
      </c>
      <c r="B464" s="37" t="s">
        <v>359</v>
      </c>
      <c r="C464" s="37" t="s">
        <v>777</v>
      </c>
      <c r="D464" s="37" t="s">
        <v>1140</v>
      </c>
      <c r="E464" s="37" t="s">
        <v>382</v>
      </c>
      <c r="F464" s="38">
        <v>80075480.400000006</v>
      </c>
      <c r="G464" s="38">
        <v>0</v>
      </c>
      <c r="H464" s="38">
        <v>0</v>
      </c>
      <c r="I464" s="46" t="e">
        <f t="shared" si="5"/>
        <v>#DIV/0!</v>
      </c>
    </row>
    <row r="465" spans="1:9" ht="37.5" x14ac:dyDescent="0.2">
      <c r="A465" s="36" t="s">
        <v>1180</v>
      </c>
      <c r="B465" s="37" t="s">
        <v>359</v>
      </c>
      <c r="C465" s="37" t="s">
        <v>777</v>
      </c>
      <c r="D465" s="37" t="s">
        <v>1142</v>
      </c>
      <c r="E465" s="37" t="s">
        <v>602</v>
      </c>
      <c r="F465" s="38">
        <v>14869491.92</v>
      </c>
      <c r="G465" s="52">
        <v>20566967</v>
      </c>
      <c r="H465" s="52">
        <v>20566967</v>
      </c>
      <c r="I465" s="46">
        <f t="shared" si="5"/>
        <v>100</v>
      </c>
    </row>
    <row r="466" spans="1:9" ht="37.5" x14ac:dyDescent="0.2">
      <c r="A466" s="36" t="s">
        <v>877</v>
      </c>
      <c r="B466" s="37" t="s">
        <v>359</v>
      </c>
      <c r="C466" s="37" t="s">
        <v>777</v>
      </c>
      <c r="D466" s="37" t="s">
        <v>1142</v>
      </c>
      <c r="E466" s="37" t="s">
        <v>380</v>
      </c>
      <c r="F466" s="38">
        <v>14869491.92</v>
      </c>
      <c r="G466" s="52">
        <v>20566967</v>
      </c>
      <c r="H466" s="52">
        <v>20566967</v>
      </c>
      <c r="I466" s="46">
        <f t="shared" si="5"/>
        <v>100</v>
      </c>
    </row>
    <row r="467" spans="1:9" ht="18.75" x14ac:dyDescent="0.2">
      <c r="A467" s="36" t="s">
        <v>771</v>
      </c>
      <c r="B467" s="37" t="s">
        <v>359</v>
      </c>
      <c r="C467" s="37" t="s">
        <v>777</v>
      </c>
      <c r="D467" s="37" t="s">
        <v>1142</v>
      </c>
      <c r="E467" s="37" t="s">
        <v>382</v>
      </c>
      <c r="F467" s="38">
        <v>14869491.92</v>
      </c>
      <c r="G467" s="52">
        <v>20566967</v>
      </c>
      <c r="H467" s="52">
        <v>20566967</v>
      </c>
      <c r="I467" s="46">
        <f t="shared" si="5"/>
        <v>100</v>
      </c>
    </row>
    <row r="468" spans="1:9" ht="37.5" x14ac:dyDescent="0.2">
      <c r="A468" s="36" t="s">
        <v>880</v>
      </c>
      <c r="B468" s="37" t="s">
        <v>359</v>
      </c>
      <c r="C468" s="37" t="s">
        <v>777</v>
      </c>
      <c r="D468" s="37" t="s">
        <v>779</v>
      </c>
      <c r="E468" s="37" t="s">
        <v>602</v>
      </c>
      <c r="F468" s="38">
        <v>10115269</v>
      </c>
      <c r="G468" s="38">
        <v>1185021.3999999999</v>
      </c>
      <c r="H468" s="38">
        <v>1185021.3999999999</v>
      </c>
      <c r="I468" s="46">
        <f t="shared" si="5"/>
        <v>100</v>
      </c>
    </row>
    <row r="469" spans="1:9" ht="37.5" x14ac:dyDescent="0.2">
      <c r="A469" s="36" t="s">
        <v>877</v>
      </c>
      <c r="B469" s="37" t="s">
        <v>359</v>
      </c>
      <c r="C469" s="37" t="s">
        <v>777</v>
      </c>
      <c r="D469" s="37" t="s">
        <v>779</v>
      </c>
      <c r="E469" s="37" t="s">
        <v>380</v>
      </c>
      <c r="F469" s="38">
        <v>10115269</v>
      </c>
      <c r="G469" s="38">
        <v>1185021.3999999999</v>
      </c>
      <c r="H469" s="38">
        <v>1185021.3999999999</v>
      </c>
      <c r="I469" s="46">
        <f t="shared" si="5"/>
        <v>100</v>
      </c>
    </row>
    <row r="470" spans="1:9" ht="18.75" x14ac:dyDescent="0.2">
      <c r="A470" s="36" t="s">
        <v>771</v>
      </c>
      <c r="B470" s="37" t="s">
        <v>359</v>
      </c>
      <c r="C470" s="37" t="s">
        <v>777</v>
      </c>
      <c r="D470" s="37" t="s">
        <v>779</v>
      </c>
      <c r="E470" s="37" t="s">
        <v>382</v>
      </c>
      <c r="F470" s="38">
        <v>10115269</v>
      </c>
      <c r="G470" s="52">
        <v>1185021.3999999999</v>
      </c>
      <c r="H470" s="52">
        <v>1185021.3999999999</v>
      </c>
      <c r="I470" s="46">
        <f t="shared" si="5"/>
        <v>100</v>
      </c>
    </row>
    <row r="471" spans="1:9" ht="18.75" x14ac:dyDescent="0.2">
      <c r="A471" s="36" t="s">
        <v>1179</v>
      </c>
      <c r="B471" s="37" t="s">
        <v>359</v>
      </c>
      <c r="C471" s="37" t="s">
        <v>777</v>
      </c>
      <c r="D471" s="37" t="s">
        <v>1143</v>
      </c>
      <c r="E471" s="37" t="s">
        <v>602</v>
      </c>
      <c r="F471" s="38">
        <v>48035845.939999998</v>
      </c>
      <c r="G471" s="52">
        <v>15609799.15</v>
      </c>
      <c r="H471" s="52">
        <v>15606206.66</v>
      </c>
      <c r="I471" s="46">
        <f t="shared" si="5"/>
        <v>99.976985674412091</v>
      </c>
    </row>
    <row r="472" spans="1:9" ht="37.5" x14ac:dyDescent="0.2">
      <c r="A472" s="36" t="s">
        <v>611</v>
      </c>
      <c r="B472" s="37" t="s">
        <v>359</v>
      </c>
      <c r="C472" s="37" t="s">
        <v>777</v>
      </c>
      <c r="D472" s="37" t="s">
        <v>1143</v>
      </c>
      <c r="E472" s="37" t="s">
        <v>282</v>
      </c>
      <c r="F472" s="38">
        <v>48035845.939999998</v>
      </c>
      <c r="G472" s="52">
        <v>15609799.15</v>
      </c>
      <c r="H472" s="52">
        <v>15606206.66</v>
      </c>
      <c r="I472" s="46">
        <f t="shared" si="5"/>
        <v>99.976985674412091</v>
      </c>
    </row>
    <row r="473" spans="1:9" ht="37.5" x14ac:dyDescent="0.2">
      <c r="A473" s="36" t="s">
        <v>612</v>
      </c>
      <c r="B473" s="37" t="s">
        <v>359</v>
      </c>
      <c r="C473" s="37" t="s">
        <v>777</v>
      </c>
      <c r="D473" s="37" t="s">
        <v>1143</v>
      </c>
      <c r="E473" s="37" t="s">
        <v>284</v>
      </c>
      <c r="F473" s="38">
        <v>48035845.939999998</v>
      </c>
      <c r="G473" s="38">
        <v>15609799.15</v>
      </c>
      <c r="H473" s="38">
        <v>15606206.66</v>
      </c>
      <c r="I473" s="46">
        <f t="shared" si="5"/>
        <v>99.976985674412091</v>
      </c>
    </row>
    <row r="474" spans="1:9" ht="18.75" x14ac:dyDescent="0.2">
      <c r="A474" s="36" t="s">
        <v>1181</v>
      </c>
      <c r="B474" s="37" t="s">
        <v>359</v>
      </c>
      <c r="C474" s="37" t="s">
        <v>777</v>
      </c>
      <c r="D474" s="37" t="s">
        <v>1145</v>
      </c>
      <c r="E474" s="37" t="s">
        <v>602</v>
      </c>
      <c r="F474" s="38">
        <v>2501329.2000000002</v>
      </c>
      <c r="G474" s="52">
        <v>2077006.12</v>
      </c>
      <c r="H474" s="52">
        <v>2077006.12</v>
      </c>
      <c r="I474" s="46">
        <f t="shared" si="5"/>
        <v>100</v>
      </c>
    </row>
    <row r="475" spans="1:9" ht="37.5" x14ac:dyDescent="0.2">
      <c r="A475" s="36" t="s">
        <v>611</v>
      </c>
      <c r="B475" s="37" t="s">
        <v>359</v>
      </c>
      <c r="C475" s="37" t="s">
        <v>777</v>
      </c>
      <c r="D475" s="37" t="s">
        <v>1145</v>
      </c>
      <c r="E475" s="37" t="s">
        <v>282</v>
      </c>
      <c r="F475" s="38">
        <v>2501329.2000000002</v>
      </c>
      <c r="G475" s="52">
        <v>2077006.12</v>
      </c>
      <c r="H475" s="52">
        <v>2077006.12</v>
      </c>
      <c r="I475" s="46">
        <f t="shared" si="5"/>
        <v>100</v>
      </c>
    </row>
    <row r="476" spans="1:9" ht="37.5" x14ac:dyDescent="0.2">
      <c r="A476" s="36" t="s">
        <v>612</v>
      </c>
      <c r="B476" s="37" t="s">
        <v>359</v>
      </c>
      <c r="C476" s="37" t="s">
        <v>777</v>
      </c>
      <c r="D476" s="37" t="s">
        <v>1145</v>
      </c>
      <c r="E476" s="37" t="s">
        <v>284</v>
      </c>
      <c r="F476" s="38">
        <v>2501329.2000000002</v>
      </c>
      <c r="G476" s="52">
        <v>2077006.12</v>
      </c>
      <c r="H476" s="52">
        <v>2077006.12</v>
      </c>
      <c r="I476" s="46">
        <f t="shared" si="5"/>
        <v>100</v>
      </c>
    </row>
    <row r="477" spans="1:9" ht="37.5" x14ac:dyDescent="0.2">
      <c r="A477" s="36" t="s">
        <v>892</v>
      </c>
      <c r="B477" s="37" t="s">
        <v>359</v>
      </c>
      <c r="C477" s="37" t="s">
        <v>777</v>
      </c>
      <c r="D477" s="37" t="s">
        <v>710</v>
      </c>
      <c r="E477" s="37" t="s">
        <v>602</v>
      </c>
      <c r="F477" s="38">
        <v>0</v>
      </c>
      <c r="G477" s="52">
        <v>210000</v>
      </c>
      <c r="H477" s="52">
        <v>0</v>
      </c>
      <c r="I477" s="46">
        <f t="shared" si="5"/>
        <v>0</v>
      </c>
    </row>
    <row r="478" spans="1:9" ht="18.75" x14ac:dyDescent="0.2">
      <c r="A478" s="36" t="s">
        <v>613</v>
      </c>
      <c r="B478" s="37" t="s">
        <v>359</v>
      </c>
      <c r="C478" s="37" t="s">
        <v>777</v>
      </c>
      <c r="D478" s="37" t="s">
        <v>710</v>
      </c>
      <c r="E478" s="37" t="s">
        <v>286</v>
      </c>
      <c r="F478" s="38">
        <v>0</v>
      </c>
      <c r="G478" s="52">
        <v>210000</v>
      </c>
      <c r="H478" s="52">
        <v>0</v>
      </c>
      <c r="I478" s="46">
        <f t="shared" si="5"/>
        <v>0</v>
      </c>
    </row>
    <row r="479" spans="1:9" ht="18.75" x14ac:dyDescent="0.2">
      <c r="A479" s="36" t="s">
        <v>711</v>
      </c>
      <c r="B479" s="37" t="s">
        <v>359</v>
      </c>
      <c r="C479" s="37" t="s">
        <v>777</v>
      </c>
      <c r="D479" s="37" t="s">
        <v>710</v>
      </c>
      <c r="E479" s="37" t="s">
        <v>393</v>
      </c>
      <c r="F479" s="38">
        <v>0</v>
      </c>
      <c r="G479" s="52">
        <v>210000</v>
      </c>
      <c r="H479" s="52">
        <v>0</v>
      </c>
      <c r="I479" s="46">
        <f t="shared" si="5"/>
        <v>0</v>
      </c>
    </row>
    <row r="480" spans="1:9" ht="18.75" x14ac:dyDescent="0.2">
      <c r="A480" s="36" t="s">
        <v>1182</v>
      </c>
      <c r="B480" s="37" t="s">
        <v>359</v>
      </c>
      <c r="C480" s="37" t="s">
        <v>1147</v>
      </c>
      <c r="D480" s="37" t="s">
        <v>601</v>
      </c>
      <c r="E480" s="37" t="s">
        <v>602</v>
      </c>
      <c r="F480" s="38">
        <v>375700</v>
      </c>
      <c r="G480" s="38">
        <v>1023459.07</v>
      </c>
      <c r="H480" s="38">
        <v>894201.7</v>
      </c>
      <c r="I480" s="46">
        <f t="shared" si="5"/>
        <v>87.370538423192627</v>
      </c>
    </row>
    <row r="481" spans="1:9" ht="18.75" x14ac:dyDescent="0.2">
      <c r="A481" s="36" t="s">
        <v>1263</v>
      </c>
      <c r="B481" s="37" t="s">
        <v>359</v>
      </c>
      <c r="C481" s="37" t="s">
        <v>1147</v>
      </c>
      <c r="D481" s="37" t="s">
        <v>1264</v>
      </c>
      <c r="E481" s="37" t="s">
        <v>602</v>
      </c>
      <c r="F481" s="38">
        <v>0</v>
      </c>
      <c r="G481" s="38">
        <v>94699.07</v>
      </c>
      <c r="H481" s="38">
        <v>4651.7</v>
      </c>
      <c r="I481" s="46">
        <f t="shared" si="5"/>
        <v>4.9120862538565584</v>
      </c>
    </row>
    <row r="482" spans="1:9" ht="37.5" x14ac:dyDescent="0.2">
      <c r="A482" s="36" t="s">
        <v>611</v>
      </c>
      <c r="B482" s="37" t="s">
        <v>359</v>
      </c>
      <c r="C482" s="37" t="s">
        <v>1147</v>
      </c>
      <c r="D482" s="37" t="s">
        <v>1264</v>
      </c>
      <c r="E482" s="37" t="s">
        <v>282</v>
      </c>
      <c r="F482" s="38">
        <v>0</v>
      </c>
      <c r="G482" s="52">
        <v>94699.07</v>
      </c>
      <c r="H482" s="52">
        <v>4651.7</v>
      </c>
      <c r="I482" s="46">
        <f t="shared" si="5"/>
        <v>4.9120862538565584</v>
      </c>
    </row>
    <row r="483" spans="1:9" ht="37.5" x14ac:dyDescent="0.2">
      <c r="A483" s="36" t="s">
        <v>612</v>
      </c>
      <c r="B483" s="37" t="s">
        <v>359</v>
      </c>
      <c r="C483" s="37" t="s">
        <v>1147</v>
      </c>
      <c r="D483" s="37" t="s">
        <v>1264</v>
      </c>
      <c r="E483" s="37" t="s">
        <v>284</v>
      </c>
      <c r="F483" s="38">
        <v>0</v>
      </c>
      <c r="G483" s="52">
        <v>94699.07</v>
      </c>
      <c r="H483" s="52">
        <v>4651.7</v>
      </c>
      <c r="I483" s="46">
        <f t="shared" si="5"/>
        <v>4.9120862538565584</v>
      </c>
    </row>
    <row r="484" spans="1:9" ht="18.75" x14ac:dyDescent="0.2">
      <c r="A484" s="36" t="s">
        <v>1183</v>
      </c>
      <c r="B484" s="37" t="s">
        <v>359</v>
      </c>
      <c r="C484" s="37" t="s">
        <v>1147</v>
      </c>
      <c r="D484" s="42" t="s">
        <v>1149</v>
      </c>
      <c r="E484" s="37" t="s">
        <v>602</v>
      </c>
      <c r="F484" s="38">
        <v>375700</v>
      </c>
      <c r="G484" s="52">
        <v>928760</v>
      </c>
      <c r="H484" s="52">
        <v>889550</v>
      </c>
      <c r="I484" s="46">
        <f t="shared" si="5"/>
        <v>95.778241957017968</v>
      </c>
    </row>
    <row r="485" spans="1:9" ht="37.5" x14ac:dyDescent="0.2">
      <c r="A485" s="36" t="s">
        <v>611</v>
      </c>
      <c r="B485" s="37" t="s">
        <v>359</v>
      </c>
      <c r="C485" s="37" t="s">
        <v>1147</v>
      </c>
      <c r="D485" s="37" t="s">
        <v>1149</v>
      </c>
      <c r="E485" s="37" t="s">
        <v>282</v>
      </c>
      <c r="F485" s="38">
        <v>375700</v>
      </c>
      <c r="G485" s="38">
        <v>928760</v>
      </c>
      <c r="H485" s="38">
        <v>889550</v>
      </c>
      <c r="I485" s="46">
        <f t="shared" si="5"/>
        <v>95.778241957017968</v>
      </c>
    </row>
    <row r="486" spans="1:9" ht="37.5" x14ac:dyDescent="0.2">
      <c r="A486" s="36" t="s">
        <v>612</v>
      </c>
      <c r="B486" s="37" t="s">
        <v>359</v>
      </c>
      <c r="C486" s="37" t="s">
        <v>1147</v>
      </c>
      <c r="D486" s="37" t="s">
        <v>1149</v>
      </c>
      <c r="E486" s="37" t="s">
        <v>284</v>
      </c>
      <c r="F486" s="38">
        <v>375700</v>
      </c>
      <c r="G486" s="52">
        <v>928760</v>
      </c>
      <c r="H486" s="52">
        <v>889550</v>
      </c>
      <c r="I486" s="46">
        <f t="shared" ref="I486:I589" si="6">H486/G486*100</f>
        <v>95.778241957017968</v>
      </c>
    </row>
    <row r="487" spans="1:9" ht="37.5" x14ac:dyDescent="0.2">
      <c r="A487" s="36" t="s">
        <v>780</v>
      </c>
      <c r="B487" s="37" t="s">
        <v>359</v>
      </c>
      <c r="C487" s="37" t="s">
        <v>781</v>
      </c>
      <c r="D487" s="37" t="s">
        <v>601</v>
      </c>
      <c r="E487" s="37" t="s">
        <v>602</v>
      </c>
      <c r="F487" s="38">
        <v>13002891</v>
      </c>
      <c r="G487" s="52">
        <v>38775419.909999996</v>
      </c>
      <c r="H487" s="52">
        <v>38611766.75</v>
      </c>
      <c r="I487" s="46">
        <f t="shared" si="6"/>
        <v>99.577946130874025</v>
      </c>
    </row>
    <row r="488" spans="1:9" ht="37.5" x14ac:dyDescent="0.2">
      <c r="A488" s="36" t="s">
        <v>1184</v>
      </c>
      <c r="B488" s="37" t="s">
        <v>359</v>
      </c>
      <c r="C488" s="37" t="s">
        <v>781</v>
      </c>
      <c r="D488" s="37" t="s">
        <v>1151</v>
      </c>
      <c r="E488" s="37" t="s">
        <v>602</v>
      </c>
      <c r="F488" s="38">
        <v>0</v>
      </c>
      <c r="G488" s="52">
        <v>3650000</v>
      </c>
      <c r="H488" s="52">
        <v>3650000</v>
      </c>
      <c r="I488" s="46">
        <f t="shared" si="6"/>
        <v>100</v>
      </c>
    </row>
    <row r="489" spans="1:9" ht="37.5" x14ac:dyDescent="0.2">
      <c r="A489" s="36" t="s">
        <v>611</v>
      </c>
      <c r="B489" s="37" t="s">
        <v>359</v>
      </c>
      <c r="C489" s="37" t="s">
        <v>781</v>
      </c>
      <c r="D489" s="37" t="s">
        <v>1151</v>
      </c>
      <c r="E489" s="37" t="s">
        <v>282</v>
      </c>
      <c r="F489" s="38">
        <v>0</v>
      </c>
      <c r="G489" s="52">
        <v>3650000</v>
      </c>
      <c r="H489" s="52">
        <v>3650000</v>
      </c>
      <c r="I489" s="46">
        <f t="shared" si="6"/>
        <v>100</v>
      </c>
    </row>
    <row r="490" spans="1:9" ht="37.5" x14ac:dyDescent="0.2">
      <c r="A490" s="36" t="s">
        <v>612</v>
      </c>
      <c r="B490" s="37" t="s">
        <v>359</v>
      </c>
      <c r="C490" s="37" t="s">
        <v>781</v>
      </c>
      <c r="D490" s="37" t="s">
        <v>1151</v>
      </c>
      <c r="E490" s="37" t="s">
        <v>284</v>
      </c>
      <c r="F490" s="38">
        <v>0</v>
      </c>
      <c r="G490" s="52">
        <v>3650000</v>
      </c>
      <c r="H490" s="52">
        <v>3650000</v>
      </c>
      <c r="I490" s="46">
        <f t="shared" si="6"/>
        <v>100</v>
      </c>
    </row>
    <row r="491" spans="1:9" ht="37.5" x14ac:dyDescent="0.2">
      <c r="A491" s="36" t="s">
        <v>880</v>
      </c>
      <c r="B491" s="37" t="s">
        <v>359</v>
      </c>
      <c r="C491" s="37" t="s">
        <v>781</v>
      </c>
      <c r="D491" s="37" t="s">
        <v>1152</v>
      </c>
      <c r="E491" s="37" t="s">
        <v>602</v>
      </c>
      <c r="F491" s="38">
        <v>0</v>
      </c>
      <c r="G491" s="52">
        <v>16360980</v>
      </c>
      <c r="H491" s="52">
        <v>16197326.84</v>
      </c>
      <c r="I491" s="46">
        <f t="shared" si="6"/>
        <v>98.999734979200511</v>
      </c>
    </row>
    <row r="492" spans="1:9" ht="37.5" x14ac:dyDescent="0.2">
      <c r="A492" s="36" t="s">
        <v>877</v>
      </c>
      <c r="B492" s="37" t="s">
        <v>359</v>
      </c>
      <c r="C492" s="37" t="s">
        <v>781</v>
      </c>
      <c r="D492" s="37" t="s">
        <v>1152</v>
      </c>
      <c r="E492" s="37" t="s">
        <v>380</v>
      </c>
      <c r="F492" s="38">
        <v>0</v>
      </c>
      <c r="G492" s="38">
        <v>16360980</v>
      </c>
      <c r="H492" s="38">
        <v>16197326.84</v>
      </c>
      <c r="I492" s="46">
        <f t="shared" si="6"/>
        <v>98.999734979200511</v>
      </c>
    </row>
    <row r="493" spans="1:9" ht="131.25" x14ac:dyDescent="0.2">
      <c r="A493" s="36" t="s">
        <v>1185</v>
      </c>
      <c r="B493" s="37" t="s">
        <v>359</v>
      </c>
      <c r="C493" s="37" t="s">
        <v>781</v>
      </c>
      <c r="D493" s="37" t="s">
        <v>1152</v>
      </c>
      <c r="E493" s="37" t="s">
        <v>1154</v>
      </c>
      <c r="F493" s="38">
        <v>0</v>
      </c>
      <c r="G493" s="52">
        <v>16360980</v>
      </c>
      <c r="H493" s="52">
        <v>16197326.84</v>
      </c>
      <c r="I493" s="46">
        <f t="shared" si="6"/>
        <v>98.999734979200511</v>
      </c>
    </row>
    <row r="494" spans="1:9" ht="37.5" x14ac:dyDescent="0.2">
      <c r="A494" s="36" t="s">
        <v>897</v>
      </c>
      <c r="B494" s="37" t="s">
        <v>359</v>
      </c>
      <c r="C494" s="37" t="s">
        <v>781</v>
      </c>
      <c r="D494" s="37" t="s">
        <v>1155</v>
      </c>
      <c r="E494" s="37" t="s">
        <v>602</v>
      </c>
      <c r="F494" s="38">
        <v>13002891</v>
      </c>
      <c r="G494" s="52">
        <v>18764439.91</v>
      </c>
      <c r="H494" s="52">
        <v>18764439.91</v>
      </c>
      <c r="I494" s="46">
        <f t="shared" si="6"/>
        <v>100</v>
      </c>
    </row>
    <row r="495" spans="1:9" ht="18.75" x14ac:dyDescent="0.2">
      <c r="A495" s="36" t="s">
        <v>613</v>
      </c>
      <c r="B495" s="37" t="s">
        <v>359</v>
      </c>
      <c r="C495" s="37" t="s">
        <v>781</v>
      </c>
      <c r="D495" s="37" t="s">
        <v>1155</v>
      </c>
      <c r="E495" s="37" t="s">
        <v>286</v>
      </c>
      <c r="F495" s="38">
        <v>13002891</v>
      </c>
      <c r="G495" s="52">
        <v>18764439.91</v>
      </c>
      <c r="H495" s="52">
        <v>18764439.91</v>
      </c>
      <c r="I495" s="46">
        <f t="shared" si="6"/>
        <v>100</v>
      </c>
    </row>
    <row r="496" spans="1:9" ht="75" x14ac:dyDescent="0.2">
      <c r="A496" s="36" t="s">
        <v>761</v>
      </c>
      <c r="B496" s="37" t="s">
        <v>359</v>
      </c>
      <c r="C496" s="37" t="s">
        <v>781</v>
      </c>
      <c r="D496" s="37" t="s">
        <v>1155</v>
      </c>
      <c r="E496" s="37" t="s">
        <v>377</v>
      </c>
      <c r="F496" s="38">
        <v>13002891</v>
      </c>
      <c r="G496" s="52">
        <v>18764439.91</v>
      </c>
      <c r="H496" s="52">
        <v>18764439.91</v>
      </c>
      <c r="I496" s="46">
        <f t="shared" si="6"/>
        <v>100</v>
      </c>
    </row>
    <row r="497" spans="1:9" ht="18.75" x14ac:dyDescent="0.2">
      <c r="A497" s="36" t="s">
        <v>782</v>
      </c>
      <c r="B497" s="37" t="s">
        <v>359</v>
      </c>
      <c r="C497" s="37" t="s">
        <v>783</v>
      </c>
      <c r="D497" s="37" t="s">
        <v>601</v>
      </c>
      <c r="E497" s="37" t="s">
        <v>602</v>
      </c>
      <c r="F497" s="38">
        <v>700000</v>
      </c>
      <c r="G497" s="52">
        <v>3735182.28</v>
      </c>
      <c r="H497" s="52">
        <v>2883654.69</v>
      </c>
      <c r="I497" s="46">
        <f t="shared" si="6"/>
        <v>77.202515803325127</v>
      </c>
    </row>
    <row r="498" spans="1:9" ht="18.75" x14ac:dyDescent="0.2">
      <c r="A498" s="36" t="s">
        <v>1265</v>
      </c>
      <c r="B498" s="37" t="s">
        <v>359</v>
      </c>
      <c r="C498" s="37" t="s">
        <v>1266</v>
      </c>
      <c r="D498" s="37" t="s">
        <v>601</v>
      </c>
      <c r="E498" s="37" t="s">
        <v>602</v>
      </c>
      <c r="F498" s="38">
        <v>0</v>
      </c>
      <c r="G498" s="52">
        <v>35028.93</v>
      </c>
      <c r="H498" s="52">
        <v>35028.93</v>
      </c>
      <c r="I498" s="46">
        <f t="shared" si="6"/>
        <v>100</v>
      </c>
    </row>
    <row r="499" spans="1:9" ht="18.75" x14ac:dyDescent="0.2">
      <c r="A499" s="36" t="s">
        <v>883</v>
      </c>
      <c r="B499" s="37" t="s">
        <v>359</v>
      </c>
      <c r="C499" s="37" t="s">
        <v>1266</v>
      </c>
      <c r="D499" s="37" t="s">
        <v>884</v>
      </c>
      <c r="E499" s="37" t="s">
        <v>602</v>
      </c>
      <c r="F499" s="38">
        <v>0</v>
      </c>
      <c r="G499" s="52">
        <v>35028.93</v>
      </c>
      <c r="H499" s="52">
        <v>35028.93</v>
      </c>
      <c r="I499" s="46">
        <f t="shared" si="6"/>
        <v>100</v>
      </c>
    </row>
    <row r="500" spans="1:9" ht="37.5" x14ac:dyDescent="0.2">
      <c r="A500" s="36" t="s">
        <v>611</v>
      </c>
      <c r="B500" s="37" t="s">
        <v>359</v>
      </c>
      <c r="C500" s="37" t="s">
        <v>1266</v>
      </c>
      <c r="D500" s="37" t="s">
        <v>884</v>
      </c>
      <c r="E500" s="37" t="s">
        <v>282</v>
      </c>
      <c r="F500" s="38">
        <v>0</v>
      </c>
      <c r="G500" s="52">
        <v>35028.93</v>
      </c>
      <c r="H500" s="52">
        <v>35028.93</v>
      </c>
      <c r="I500" s="46">
        <f t="shared" si="6"/>
        <v>100</v>
      </c>
    </row>
    <row r="501" spans="1:9" ht="37.5" x14ac:dyDescent="0.2">
      <c r="A501" s="36" t="s">
        <v>612</v>
      </c>
      <c r="B501" s="37" t="s">
        <v>359</v>
      </c>
      <c r="C501" s="37" t="s">
        <v>1266</v>
      </c>
      <c r="D501" s="37" t="s">
        <v>884</v>
      </c>
      <c r="E501" s="37" t="s">
        <v>284</v>
      </c>
      <c r="F501" s="38">
        <v>0</v>
      </c>
      <c r="G501" s="52">
        <v>35028.93</v>
      </c>
      <c r="H501" s="52">
        <v>35028.93</v>
      </c>
      <c r="I501" s="46">
        <f t="shared" si="6"/>
        <v>100</v>
      </c>
    </row>
    <row r="502" spans="1:9" ht="37.5" x14ac:dyDescent="0.2">
      <c r="A502" s="36" t="s">
        <v>785</v>
      </c>
      <c r="B502" s="37" t="s">
        <v>359</v>
      </c>
      <c r="C502" s="37" t="s">
        <v>786</v>
      </c>
      <c r="D502" s="37" t="s">
        <v>601</v>
      </c>
      <c r="E502" s="37" t="s">
        <v>602</v>
      </c>
      <c r="F502" s="38">
        <v>700000</v>
      </c>
      <c r="G502" s="52">
        <v>3700153.35</v>
      </c>
      <c r="H502" s="52">
        <v>2848625.76</v>
      </c>
      <c r="I502" s="46">
        <f t="shared" si="6"/>
        <v>76.986694619021662</v>
      </c>
    </row>
    <row r="503" spans="1:9" ht="18.75" x14ac:dyDescent="0.2">
      <c r="A503" s="36" t="s">
        <v>898</v>
      </c>
      <c r="B503" s="37" t="s">
        <v>359</v>
      </c>
      <c r="C503" s="37" t="s">
        <v>786</v>
      </c>
      <c r="D503" s="37" t="s">
        <v>784</v>
      </c>
      <c r="E503" s="37" t="s">
        <v>602</v>
      </c>
      <c r="F503" s="38">
        <v>700000</v>
      </c>
      <c r="G503" s="52">
        <v>3700153.35</v>
      </c>
      <c r="H503" s="52">
        <v>2848625.76</v>
      </c>
      <c r="I503" s="46">
        <f t="shared" si="6"/>
        <v>76.986694619021662</v>
      </c>
    </row>
    <row r="504" spans="1:9" ht="37.5" x14ac:dyDescent="0.2">
      <c r="A504" s="36" t="s">
        <v>611</v>
      </c>
      <c r="B504" s="37" t="s">
        <v>359</v>
      </c>
      <c r="C504" s="37" t="s">
        <v>786</v>
      </c>
      <c r="D504" s="37" t="s">
        <v>784</v>
      </c>
      <c r="E504" s="37" t="s">
        <v>282</v>
      </c>
      <c r="F504" s="38">
        <v>700000</v>
      </c>
      <c r="G504" s="52">
        <v>3700153.35</v>
      </c>
      <c r="H504" s="52">
        <v>2848625.76</v>
      </c>
      <c r="I504" s="46">
        <f t="shared" si="6"/>
        <v>76.986694619021662</v>
      </c>
    </row>
    <row r="505" spans="1:9" ht="37.5" x14ac:dyDescent="0.2">
      <c r="A505" s="36" t="s">
        <v>612</v>
      </c>
      <c r="B505" s="37" t="s">
        <v>359</v>
      </c>
      <c r="C505" s="37" t="s">
        <v>786</v>
      </c>
      <c r="D505" s="37" t="s">
        <v>784</v>
      </c>
      <c r="E505" s="37" t="s">
        <v>284</v>
      </c>
      <c r="F505" s="38">
        <v>700000</v>
      </c>
      <c r="G505" s="52">
        <v>3700153.35</v>
      </c>
      <c r="H505" s="52">
        <v>2848625.76</v>
      </c>
      <c r="I505" s="46">
        <f t="shared" si="6"/>
        <v>76.986694619021662</v>
      </c>
    </row>
    <row r="506" spans="1:9" ht="18.75" x14ac:dyDescent="0.2">
      <c r="A506" s="36" t="s">
        <v>654</v>
      </c>
      <c r="B506" s="37" t="s">
        <v>359</v>
      </c>
      <c r="C506" s="37" t="s">
        <v>655</v>
      </c>
      <c r="D506" s="37" t="s">
        <v>601</v>
      </c>
      <c r="E506" s="37" t="s">
        <v>602</v>
      </c>
      <c r="F506" s="38">
        <v>180135197.09999999</v>
      </c>
      <c r="G506" s="52">
        <v>192494322.13999999</v>
      </c>
      <c r="H506" s="52">
        <v>180601108.75999999</v>
      </c>
      <c r="I506" s="46">
        <f t="shared" si="6"/>
        <v>93.821525098620768</v>
      </c>
    </row>
    <row r="507" spans="1:9" ht="18.75" x14ac:dyDescent="0.2">
      <c r="A507" s="36" t="s">
        <v>787</v>
      </c>
      <c r="B507" s="37" t="s">
        <v>359</v>
      </c>
      <c r="C507" s="37" t="s">
        <v>788</v>
      </c>
      <c r="D507" s="37" t="s">
        <v>601</v>
      </c>
      <c r="E507" s="37" t="s">
        <v>602</v>
      </c>
      <c r="F507" s="38">
        <v>100135197.09999999</v>
      </c>
      <c r="G507" s="52">
        <v>77782207.840000004</v>
      </c>
      <c r="H507" s="52">
        <v>77150986.659999996</v>
      </c>
      <c r="I507" s="46">
        <f t="shared" si="6"/>
        <v>99.188476134158549</v>
      </c>
    </row>
    <row r="508" spans="1:9" ht="37.5" x14ac:dyDescent="0.2">
      <c r="A508" s="36" t="s">
        <v>1186</v>
      </c>
      <c r="B508" s="37" t="s">
        <v>359</v>
      </c>
      <c r="C508" s="37" t="s">
        <v>788</v>
      </c>
      <c r="D508" s="37" t="s">
        <v>1157</v>
      </c>
      <c r="E508" s="37" t="s">
        <v>602</v>
      </c>
      <c r="F508" s="38">
        <v>100000000</v>
      </c>
      <c r="G508" s="52">
        <v>74492398.739999995</v>
      </c>
      <c r="H508" s="52">
        <v>74492398.739999995</v>
      </c>
      <c r="I508" s="46">
        <f t="shared" si="6"/>
        <v>100</v>
      </c>
    </row>
    <row r="509" spans="1:9" ht="37.5" x14ac:dyDescent="0.2">
      <c r="A509" s="36" t="s">
        <v>877</v>
      </c>
      <c r="B509" s="37" t="s">
        <v>359</v>
      </c>
      <c r="C509" s="37" t="s">
        <v>788</v>
      </c>
      <c r="D509" s="37" t="s">
        <v>1157</v>
      </c>
      <c r="E509" s="37" t="s">
        <v>380</v>
      </c>
      <c r="F509" s="38">
        <v>100000000</v>
      </c>
      <c r="G509" s="52">
        <v>74492398.739999995</v>
      </c>
      <c r="H509" s="52">
        <v>74492398.739999995</v>
      </c>
      <c r="I509" s="46">
        <f t="shared" si="6"/>
        <v>100</v>
      </c>
    </row>
    <row r="510" spans="1:9" ht="18.75" x14ac:dyDescent="0.2">
      <c r="A510" s="36" t="s">
        <v>771</v>
      </c>
      <c r="B510" s="37" t="s">
        <v>359</v>
      </c>
      <c r="C510" s="37" t="s">
        <v>788</v>
      </c>
      <c r="D510" s="37" t="s">
        <v>1157</v>
      </c>
      <c r="E510" s="37" t="s">
        <v>382</v>
      </c>
      <c r="F510" s="38">
        <v>100000000</v>
      </c>
      <c r="G510" s="52">
        <v>74492398.739999995</v>
      </c>
      <c r="H510" s="52">
        <v>74492398.739999995</v>
      </c>
      <c r="I510" s="46">
        <f t="shared" si="6"/>
        <v>100</v>
      </c>
    </row>
    <row r="511" spans="1:9" ht="37.5" x14ac:dyDescent="0.2">
      <c r="A511" s="36" t="s">
        <v>880</v>
      </c>
      <c r="B511" s="37" t="s">
        <v>359</v>
      </c>
      <c r="C511" s="37" t="s">
        <v>788</v>
      </c>
      <c r="D511" s="37" t="s">
        <v>789</v>
      </c>
      <c r="E511" s="37" t="s">
        <v>602</v>
      </c>
      <c r="F511" s="38">
        <v>135197.1</v>
      </c>
      <c r="G511" s="52">
        <v>3289809.1</v>
      </c>
      <c r="H511" s="52">
        <v>2658587.92</v>
      </c>
      <c r="I511" s="46">
        <f t="shared" si="6"/>
        <v>80.81283257438858</v>
      </c>
    </row>
    <row r="512" spans="1:9" ht="37.5" x14ac:dyDescent="0.2">
      <c r="A512" s="36" t="s">
        <v>877</v>
      </c>
      <c r="B512" s="37" t="s">
        <v>359</v>
      </c>
      <c r="C512" s="37" t="s">
        <v>788</v>
      </c>
      <c r="D512" s="37" t="s">
        <v>789</v>
      </c>
      <c r="E512" s="37" t="s">
        <v>380</v>
      </c>
      <c r="F512" s="38">
        <v>135197.1</v>
      </c>
      <c r="G512" s="52">
        <v>3289809.1</v>
      </c>
      <c r="H512" s="52">
        <v>2658587.92</v>
      </c>
      <c r="I512" s="46">
        <f t="shared" si="6"/>
        <v>80.81283257438858</v>
      </c>
    </row>
    <row r="513" spans="1:9" ht="18.75" x14ac:dyDescent="0.2">
      <c r="A513" s="36" t="s">
        <v>771</v>
      </c>
      <c r="B513" s="37" t="s">
        <v>359</v>
      </c>
      <c r="C513" s="37" t="s">
        <v>788</v>
      </c>
      <c r="D513" s="37" t="s">
        <v>789</v>
      </c>
      <c r="E513" s="37" t="s">
        <v>382</v>
      </c>
      <c r="F513" s="38">
        <v>135197.1</v>
      </c>
      <c r="G513" s="52">
        <v>3289809.1</v>
      </c>
      <c r="H513" s="52">
        <v>2658587.92</v>
      </c>
      <c r="I513" s="46">
        <f t="shared" si="6"/>
        <v>80.81283257438858</v>
      </c>
    </row>
    <row r="514" spans="1:9" ht="18.75" x14ac:dyDescent="0.2">
      <c r="A514" s="36" t="s">
        <v>790</v>
      </c>
      <c r="B514" s="37" t="s">
        <v>359</v>
      </c>
      <c r="C514" s="37" t="s">
        <v>791</v>
      </c>
      <c r="D514" s="37" t="s">
        <v>601</v>
      </c>
      <c r="E514" s="37" t="s">
        <v>602</v>
      </c>
      <c r="F514" s="38">
        <v>80000000</v>
      </c>
      <c r="G514" s="52">
        <v>114712114.3</v>
      </c>
      <c r="H514" s="52">
        <v>103450122.09999999</v>
      </c>
      <c r="I514" s="46">
        <f t="shared" si="6"/>
        <v>90.18238634278228</v>
      </c>
    </row>
    <row r="515" spans="1:9" ht="37.5" x14ac:dyDescent="0.2">
      <c r="A515" s="36" t="s">
        <v>1187</v>
      </c>
      <c r="B515" s="37" t="s">
        <v>359</v>
      </c>
      <c r="C515" s="37" t="s">
        <v>791</v>
      </c>
      <c r="D515" s="37" t="s">
        <v>1164</v>
      </c>
      <c r="E515" s="37" t="s">
        <v>602</v>
      </c>
      <c r="F515" s="38">
        <v>80000000</v>
      </c>
      <c r="G515" s="52">
        <v>112771747.78</v>
      </c>
      <c r="H515" s="52">
        <v>102256563.90000001</v>
      </c>
      <c r="I515" s="46">
        <f t="shared" si="6"/>
        <v>90.6756930818227</v>
      </c>
    </row>
    <row r="516" spans="1:9" ht="37.5" x14ac:dyDescent="0.2">
      <c r="A516" s="36" t="s">
        <v>877</v>
      </c>
      <c r="B516" s="37" t="s">
        <v>359</v>
      </c>
      <c r="C516" s="37" t="s">
        <v>791</v>
      </c>
      <c r="D516" s="37" t="s">
        <v>1164</v>
      </c>
      <c r="E516" s="37" t="s">
        <v>380</v>
      </c>
      <c r="F516" s="38">
        <v>80000000</v>
      </c>
      <c r="G516" s="52">
        <v>112771747.78</v>
      </c>
      <c r="H516" s="52">
        <v>102256563.90000001</v>
      </c>
      <c r="I516" s="46">
        <f t="shared" si="6"/>
        <v>90.6756930818227</v>
      </c>
    </row>
    <row r="517" spans="1:9" ht="18.75" x14ac:dyDescent="0.2">
      <c r="A517" s="36" t="s">
        <v>771</v>
      </c>
      <c r="B517" s="37" t="s">
        <v>359</v>
      </c>
      <c r="C517" s="37" t="s">
        <v>791</v>
      </c>
      <c r="D517" s="37" t="s">
        <v>1164</v>
      </c>
      <c r="E517" s="37" t="s">
        <v>382</v>
      </c>
      <c r="F517" s="38">
        <v>80000000</v>
      </c>
      <c r="G517" s="52">
        <v>112771747.78</v>
      </c>
      <c r="H517" s="52">
        <v>102256563.90000001</v>
      </c>
      <c r="I517" s="46">
        <f t="shared" si="6"/>
        <v>90.6756930818227</v>
      </c>
    </row>
    <row r="518" spans="1:9" ht="37.5" x14ac:dyDescent="0.2">
      <c r="A518" s="36" t="s">
        <v>880</v>
      </c>
      <c r="B518" s="37" t="s">
        <v>359</v>
      </c>
      <c r="C518" s="37" t="s">
        <v>791</v>
      </c>
      <c r="D518" s="37" t="s">
        <v>789</v>
      </c>
      <c r="E518" s="37" t="s">
        <v>602</v>
      </c>
      <c r="F518" s="38">
        <v>0</v>
      </c>
      <c r="G518" s="52">
        <v>1940366.52</v>
      </c>
      <c r="H518" s="52">
        <v>1193558.2</v>
      </c>
      <c r="I518" s="46">
        <f t="shared" si="6"/>
        <v>61.511997228235003</v>
      </c>
    </row>
    <row r="519" spans="1:9" ht="37.5" x14ac:dyDescent="0.2">
      <c r="A519" s="36" t="s">
        <v>877</v>
      </c>
      <c r="B519" s="37" t="s">
        <v>359</v>
      </c>
      <c r="C519" s="37" t="s">
        <v>791</v>
      </c>
      <c r="D519" s="37" t="s">
        <v>789</v>
      </c>
      <c r="E519" s="37" t="s">
        <v>380</v>
      </c>
      <c r="F519" s="38">
        <v>0</v>
      </c>
      <c r="G519" s="52">
        <v>1940366.52</v>
      </c>
      <c r="H519" s="52">
        <v>1193558.2</v>
      </c>
      <c r="I519" s="46">
        <f t="shared" si="6"/>
        <v>61.511997228235003</v>
      </c>
    </row>
    <row r="520" spans="1:9" ht="18.75" x14ac:dyDescent="0.2">
      <c r="A520" s="36" t="s">
        <v>771</v>
      </c>
      <c r="B520" s="37" t="s">
        <v>359</v>
      </c>
      <c r="C520" s="37" t="s">
        <v>791</v>
      </c>
      <c r="D520" s="37" t="s">
        <v>789</v>
      </c>
      <c r="E520" s="37" t="s">
        <v>382</v>
      </c>
      <c r="F520" s="38">
        <v>0</v>
      </c>
      <c r="G520" s="52">
        <v>1940366.52</v>
      </c>
      <c r="H520" s="52">
        <v>1193558.2</v>
      </c>
      <c r="I520" s="46">
        <f t="shared" si="6"/>
        <v>61.511997228235003</v>
      </c>
    </row>
    <row r="521" spans="1:9" ht="18.75" x14ac:dyDescent="0.2">
      <c r="A521" s="36" t="s">
        <v>792</v>
      </c>
      <c r="B521" s="37" t="s">
        <v>359</v>
      </c>
      <c r="C521" s="37" t="s">
        <v>793</v>
      </c>
      <c r="D521" s="37" t="s">
        <v>601</v>
      </c>
      <c r="E521" s="37" t="s">
        <v>602</v>
      </c>
      <c r="F521" s="38">
        <v>35920607.359999999</v>
      </c>
      <c r="G521" s="52">
        <v>81206857.450000003</v>
      </c>
      <c r="H521" s="52">
        <v>79962867.870000005</v>
      </c>
      <c r="I521" s="46">
        <f t="shared" si="6"/>
        <v>98.468122497209137</v>
      </c>
    </row>
    <row r="522" spans="1:9" ht="18.75" x14ac:dyDescent="0.2">
      <c r="A522" s="36" t="s">
        <v>794</v>
      </c>
      <c r="B522" s="37" t="s">
        <v>359</v>
      </c>
      <c r="C522" s="37" t="s">
        <v>795</v>
      </c>
      <c r="D522" s="37" t="s">
        <v>601</v>
      </c>
      <c r="E522" s="37" t="s">
        <v>602</v>
      </c>
      <c r="F522" s="38">
        <v>10328365</v>
      </c>
      <c r="G522" s="52">
        <v>10328365</v>
      </c>
      <c r="H522" s="52">
        <v>10009080.77</v>
      </c>
      <c r="I522" s="46">
        <f t="shared" si="6"/>
        <v>96.908666279706409</v>
      </c>
    </row>
    <row r="523" spans="1:9" ht="37.5" x14ac:dyDescent="0.2">
      <c r="A523" s="36" t="s">
        <v>899</v>
      </c>
      <c r="B523" s="37" t="s">
        <v>359</v>
      </c>
      <c r="C523" s="37" t="s">
        <v>795</v>
      </c>
      <c r="D523" s="37" t="s">
        <v>796</v>
      </c>
      <c r="E523" s="37" t="s">
        <v>602</v>
      </c>
      <c r="F523" s="38">
        <v>10328365</v>
      </c>
      <c r="G523" s="52">
        <v>10328365</v>
      </c>
      <c r="H523" s="52">
        <v>10009080.77</v>
      </c>
      <c r="I523" s="46">
        <f t="shared" si="6"/>
        <v>96.908666279706409</v>
      </c>
    </row>
    <row r="524" spans="1:9" ht="37.5" x14ac:dyDescent="0.2">
      <c r="A524" s="36" t="s">
        <v>840</v>
      </c>
      <c r="B524" s="37" t="s">
        <v>359</v>
      </c>
      <c r="C524" s="37" t="s">
        <v>795</v>
      </c>
      <c r="D524" s="37" t="s">
        <v>796</v>
      </c>
      <c r="E524" s="37" t="s">
        <v>322</v>
      </c>
      <c r="F524" s="38">
        <v>10328365</v>
      </c>
      <c r="G524" s="52">
        <v>10328365</v>
      </c>
      <c r="H524" s="52">
        <v>10009080.77</v>
      </c>
      <c r="I524" s="46">
        <f t="shared" si="6"/>
        <v>96.908666279706409</v>
      </c>
    </row>
    <row r="525" spans="1:9" ht="37.5" x14ac:dyDescent="0.2">
      <c r="A525" s="36" t="s">
        <v>797</v>
      </c>
      <c r="B525" s="37" t="s">
        <v>359</v>
      </c>
      <c r="C525" s="37" t="s">
        <v>795</v>
      </c>
      <c r="D525" s="37" t="s">
        <v>796</v>
      </c>
      <c r="E525" s="37" t="s">
        <v>402</v>
      </c>
      <c r="F525" s="38">
        <v>10328365</v>
      </c>
      <c r="G525" s="52">
        <v>10328365</v>
      </c>
      <c r="H525" s="52">
        <v>10009080.77</v>
      </c>
      <c r="I525" s="46">
        <f t="shared" si="6"/>
        <v>96.908666279706409</v>
      </c>
    </row>
    <row r="526" spans="1:9" ht="18.75" x14ac:dyDescent="0.2">
      <c r="A526" s="36" t="s">
        <v>798</v>
      </c>
      <c r="B526" s="37" t="s">
        <v>359</v>
      </c>
      <c r="C526" s="37" t="s">
        <v>799</v>
      </c>
      <c r="D526" s="37" t="s">
        <v>601</v>
      </c>
      <c r="E526" s="37" t="s">
        <v>602</v>
      </c>
      <c r="F526" s="38">
        <v>662112</v>
      </c>
      <c r="G526" s="52">
        <v>662112</v>
      </c>
      <c r="H526" s="52">
        <v>662112</v>
      </c>
      <c r="I526" s="46">
        <f t="shared" si="6"/>
        <v>100</v>
      </c>
    </row>
    <row r="527" spans="1:9" ht="37.5" x14ac:dyDescent="0.2">
      <c r="A527" s="36" t="s">
        <v>901</v>
      </c>
      <c r="B527" s="37" t="s">
        <v>359</v>
      </c>
      <c r="C527" s="37" t="s">
        <v>799</v>
      </c>
      <c r="D527" s="37" t="s">
        <v>810</v>
      </c>
      <c r="E527" s="37" t="s">
        <v>602</v>
      </c>
      <c r="F527" s="38">
        <v>662112</v>
      </c>
      <c r="G527" s="52">
        <v>662112</v>
      </c>
      <c r="H527" s="52">
        <v>662112</v>
      </c>
      <c r="I527" s="46">
        <f t="shared" si="6"/>
        <v>100</v>
      </c>
    </row>
    <row r="528" spans="1:9" ht="37.5" x14ac:dyDescent="0.2">
      <c r="A528" s="36" t="s">
        <v>840</v>
      </c>
      <c r="B528" s="37" t="s">
        <v>359</v>
      </c>
      <c r="C528" s="37" t="s">
        <v>799</v>
      </c>
      <c r="D528" s="37" t="s">
        <v>810</v>
      </c>
      <c r="E528" s="37" t="s">
        <v>322</v>
      </c>
      <c r="F528" s="38">
        <v>662112</v>
      </c>
      <c r="G528" s="52">
        <v>662112</v>
      </c>
      <c r="H528" s="52">
        <v>662112</v>
      </c>
      <c r="I528" s="46">
        <f t="shared" si="6"/>
        <v>100</v>
      </c>
    </row>
    <row r="529" spans="1:9" ht="37.5" x14ac:dyDescent="0.2">
      <c r="A529" s="36" t="s">
        <v>902</v>
      </c>
      <c r="B529" s="37" t="s">
        <v>359</v>
      </c>
      <c r="C529" s="37" t="s">
        <v>799</v>
      </c>
      <c r="D529" s="37" t="s">
        <v>810</v>
      </c>
      <c r="E529" s="37" t="s">
        <v>405</v>
      </c>
      <c r="F529" s="38">
        <v>662112</v>
      </c>
      <c r="G529" s="52">
        <v>662112</v>
      </c>
      <c r="H529" s="52">
        <v>662112</v>
      </c>
      <c r="I529" s="46">
        <f t="shared" si="6"/>
        <v>100</v>
      </c>
    </row>
    <row r="530" spans="1:9" ht="18.75" x14ac:dyDescent="0.2">
      <c r="A530" s="36" t="s">
        <v>802</v>
      </c>
      <c r="B530" s="37" t="s">
        <v>359</v>
      </c>
      <c r="C530" s="37" t="s">
        <v>803</v>
      </c>
      <c r="D530" s="37" t="s">
        <v>601</v>
      </c>
      <c r="E530" s="37" t="s">
        <v>602</v>
      </c>
      <c r="F530" s="38">
        <v>24892130.359999999</v>
      </c>
      <c r="G530" s="52">
        <v>29842196.690000001</v>
      </c>
      <c r="H530" s="52">
        <v>28917525.760000002</v>
      </c>
      <c r="I530" s="46">
        <f t="shared" si="6"/>
        <v>96.901464930328501</v>
      </c>
    </row>
    <row r="531" spans="1:9" ht="56.25" x14ac:dyDescent="0.2">
      <c r="A531" s="36" t="s">
        <v>900</v>
      </c>
      <c r="B531" s="37" t="s">
        <v>359</v>
      </c>
      <c r="C531" s="37" t="s">
        <v>803</v>
      </c>
      <c r="D531" s="37" t="s">
        <v>800</v>
      </c>
      <c r="E531" s="37" t="s">
        <v>602</v>
      </c>
      <c r="F531" s="38">
        <v>141600</v>
      </c>
      <c r="G531" s="52">
        <v>141600</v>
      </c>
      <c r="H531" s="52">
        <v>125600</v>
      </c>
      <c r="I531" s="46">
        <f t="shared" si="6"/>
        <v>88.700564971751419</v>
      </c>
    </row>
    <row r="532" spans="1:9" ht="37.5" x14ac:dyDescent="0.2">
      <c r="A532" s="36" t="s">
        <v>840</v>
      </c>
      <c r="B532" s="37" t="s">
        <v>359</v>
      </c>
      <c r="C532" s="37" t="s">
        <v>803</v>
      </c>
      <c r="D532" s="37" t="s">
        <v>800</v>
      </c>
      <c r="E532" s="37" t="s">
        <v>322</v>
      </c>
      <c r="F532" s="38">
        <v>141600</v>
      </c>
      <c r="G532" s="38">
        <v>141600</v>
      </c>
      <c r="H532" s="38">
        <v>125600</v>
      </c>
      <c r="I532" s="46">
        <f t="shared" si="6"/>
        <v>88.700564971751419</v>
      </c>
    </row>
    <row r="533" spans="1:9" ht="37.5" x14ac:dyDescent="0.2">
      <c r="A533" s="36" t="s">
        <v>797</v>
      </c>
      <c r="B533" s="37" t="s">
        <v>359</v>
      </c>
      <c r="C533" s="37" t="s">
        <v>803</v>
      </c>
      <c r="D533" s="37" t="s">
        <v>800</v>
      </c>
      <c r="E533" s="37" t="s">
        <v>402</v>
      </c>
      <c r="F533" s="38">
        <v>141600</v>
      </c>
      <c r="G533" s="52">
        <v>141600</v>
      </c>
      <c r="H533" s="52">
        <v>125600</v>
      </c>
      <c r="I533" s="46">
        <f t="shared" si="6"/>
        <v>88.700564971751419</v>
      </c>
    </row>
    <row r="534" spans="1:9" ht="37.5" x14ac:dyDescent="0.2">
      <c r="A534" s="36" t="s">
        <v>864</v>
      </c>
      <c r="B534" s="37" t="s">
        <v>359</v>
      </c>
      <c r="C534" s="37" t="s">
        <v>803</v>
      </c>
      <c r="D534" s="37" t="s">
        <v>804</v>
      </c>
      <c r="E534" s="37" t="s">
        <v>602</v>
      </c>
      <c r="F534" s="38">
        <v>235000</v>
      </c>
      <c r="G534" s="52">
        <v>235000</v>
      </c>
      <c r="H534" s="52">
        <v>119000</v>
      </c>
      <c r="I534" s="46">
        <f t="shared" si="6"/>
        <v>50.638297872340424</v>
      </c>
    </row>
    <row r="535" spans="1:9" ht="37.5" x14ac:dyDescent="0.2">
      <c r="A535" s="36" t="s">
        <v>611</v>
      </c>
      <c r="B535" s="37" t="s">
        <v>359</v>
      </c>
      <c r="C535" s="37" t="s">
        <v>803</v>
      </c>
      <c r="D535" s="37" t="s">
        <v>804</v>
      </c>
      <c r="E535" s="37" t="s">
        <v>282</v>
      </c>
      <c r="F535" s="38">
        <v>235000</v>
      </c>
      <c r="G535" s="52">
        <v>235000</v>
      </c>
      <c r="H535" s="52">
        <v>119000</v>
      </c>
      <c r="I535" s="46">
        <f t="shared" si="6"/>
        <v>50.638297872340424</v>
      </c>
    </row>
    <row r="536" spans="1:9" ht="37.5" x14ac:dyDescent="0.2">
      <c r="A536" s="36" t="s">
        <v>612</v>
      </c>
      <c r="B536" s="37" t="s">
        <v>359</v>
      </c>
      <c r="C536" s="37" t="s">
        <v>803</v>
      </c>
      <c r="D536" s="37" t="s">
        <v>804</v>
      </c>
      <c r="E536" s="37" t="s">
        <v>284</v>
      </c>
      <c r="F536" s="38">
        <v>235000</v>
      </c>
      <c r="G536" s="38">
        <v>235000</v>
      </c>
      <c r="H536" s="38">
        <v>119000</v>
      </c>
      <c r="I536" s="46">
        <f t="shared" si="6"/>
        <v>50.638297872340424</v>
      </c>
    </row>
    <row r="537" spans="1:9" ht="37.5" x14ac:dyDescent="0.2">
      <c r="A537" s="36" t="s">
        <v>864</v>
      </c>
      <c r="B537" s="37" t="s">
        <v>359</v>
      </c>
      <c r="C537" s="37" t="s">
        <v>803</v>
      </c>
      <c r="D537" s="37" t="s">
        <v>805</v>
      </c>
      <c r="E537" s="37" t="s">
        <v>602</v>
      </c>
      <c r="F537" s="38">
        <v>15443765</v>
      </c>
      <c r="G537" s="38">
        <v>19863165</v>
      </c>
      <c r="H537" s="38">
        <v>19070501</v>
      </c>
      <c r="I537" s="46">
        <f t="shared" si="6"/>
        <v>96.009377156158152</v>
      </c>
    </row>
    <row r="538" spans="1:9" ht="37.5" x14ac:dyDescent="0.2">
      <c r="A538" s="36" t="s">
        <v>840</v>
      </c>
      <c r="B538" s="37" t="s">
        <v>359</v>
      </c>
      <c r="C538" s="37" t="s">
        <v>803</v>
      </c>
      <c r="D538" s="37" t="s">
        <v>805</v>
      </c>
      <c r="E538" s="37" t="s">
        <v>322</v>
      </c>
      <c r="F538" s="38">
        <v>15443765</v>
      </c>
      <c r="G538" s="52">
        <v>19863165</v>
      </c>
      <c r="H538" s="52">
        <v>19070501</v>
      </c>
      <c r="I538" s="46">
        <f t="shared" si="6"/>
        <v>96.009377156158152</v>
      </c>
    </row>
    <row r="539" spans="1:9" ht="37.5" x14ac:dyDescent="0.2">
      <c r="A539" s="36" t="s">
        <v>797</v>
      </c>
      <c r="B539" s="37" t="s">
        <v>359</v>
      </c>
      <c r="C539" s="37" t="s">
        <v>803</v>
      </c>
      <c r="D539" s="37" t="s">
        <v>805</v>
      </c>
      <c r="E539" s="37" t="s">
        <v>402</v>
      </c>
      <c r="F539" s="38">
        <v>11877672</v>
      </c>
      <c r="G539" s="52">
        <v>13067148</v>
      </c>
      <c r="H539" s="52">
        <v>12324484</v>
      </c>
      <c r="I539" s="46">
        <f t="shared" si="6"/>
        <v>94.316556298283288</v>
      </c>
    </row>
    <row r="540" spans="1:9" ht="37.5" x14ac:dyDescent="0.2">
      <c r="A540" s="36" t="s">
        <v>670</v>
      </c>
      <c r="B540" s="37" t="s">
        <v>359</v>
      </c>
      <c r="C540" s="37" t="s">
        <v>803</v>
      </c>
      <c r="D540" s="37" t="s">
        <v>805</v>
      </c>
      <c r="E540" s="37" t="s">
        <v>324</v>
      </c>
      <c r="F540" s="38">
        <v>3566093</v>
      </c>
      <c r="G540" s="52">
        <v>6796017</v>
      </c>
      <c r="H540" s="52">
        <v>6746017</v>
      </c>
      <c r="I540" s="46">
        <f t="shared" si="6"/>
        <v>99.264274942219828</v>
      </c>
    </row>
    <row r="541" spans="1:9" ht="37.5" x14ac:dyDescent="0.2">
      <c r="A541" s="36" t="s">
        <v>903</v>
      </c>
      <c r="B541" s="37" t="s">
        <v>359</v>
      </c>
      <c r="C541" s="37" t="s">
        <v>803</v>
      </c>
      <c r="D541" s="37" t="s">
        <v>806</v>
      </c>
      <c r="E541" s="37" t="s">
        <v>602</v>
      </c>
      <c r="F541" s="38">
        <v>518257.43</v>
      </c>
      <c r="G541" s="52">
        <v>492696.26</v>
      </c>
      <c r="H541" s="52">
        <v>492696.26</v>
      </c>
      <c r="I541" s="46">
        <f t="shared" si="6"/>
        <v>100</v>
      </c>
    </row>
    <row r="542" spans="1:9" ht="37.5" x14ac:dyDescent="0.2">
      <c r="A542" s="36" t="s">
        <v>840</v>
      </c>
      <c r="B542" s="37" t="s">
        <v>359</v>
      </c>
      <c r="C542" s="37" t="s">
        <v>803</v>
      </c>
      <c r="D542" s="37" t="s">
        <v>806</v>
      </c>
      <c r="E542" s="37" t="s">
        <v>322</v>
      </c>
      <c r="F542" s="38">
        <v>518257.43</v>
      </c>
      <c r="G542" s="52">
        <v>492696.26</v>
      </c>
      <c r="H542" s="52">
        <v>492696.26</v>
      </c>
      <c r="I542" s="46">
        <f t="shared" si="6"/>
        <v>100</v>
      </c>
    </row>
    <row r="543" spans="1:9" ht="37.5" x14ac:dyDescent="0.2">
      <c r="A543" s="36" t="s">
        <v>797</v>
      </c>
      <c r="B543" s="37" t="s">
        <v>359</v>
      </c>
      <c r="C543" s="37" t="s">
        <v>803</v>
      </c>
      <c r="D543" s="37" t="s">
        <v>806</v>
      </c>
      <c r="E543" s="37" t="s">
        <v>402</v>
      </c>
      <c r="F543" s="38">
        <v>518257.43</v>
      </c>
      <c r="G543" s="52">
        <v>492696.26</v>
      </c>
      <c r="H543" s="52">
        <v>492696.26</v>
      </c>
      <c r="I543" s="46">
        <f t="shared" si="6"/>
        <v>100</v>
      </c>
    </row>
    <row r="544" spans="1:9" ht="112.5" x14ac:dyDescent="0.2">
      <c r="A544" s="36" t="s">
        <v>904</v>
      </c>
      <c r="B544" s="37" t="s">
        <v>359</v>
      </c>
      <c r="C544" s="37" t="s">
        <v>803</v>
      </c>
      <c r="D544" s="37" t="s">
        <v>905</v>
      </c>
      <c r="E544" s="37" t="s">
        <v>602</v>
      </c>
      <c r="F544" s="38">
        <v>8553507.9299999997</v>
      </c>
      <c r="G544" s="52">
        <v>8553507.9299999997</v>
      </c>
      <c r="H544" s="52">
        <v>8553501</v>
      </c>
      <c r="I544" s="46">
        <f t="shared" si="6"/>
        <v>99.999918980609408</v>
      </c>
    </row>
    <row r="545" spans="1:9" ht="37.5" x14ac:dyDescent="0.2">
      <c r="A545" s="36" t="s">
        <v>877</v>
      </c>
      <c r="B545" s="37" t="s">
        <v>359</v>
      </c>
      <c r="C545" s="37" t="s">
        <v>803</v>
      </c>
      <c r="D545" s="37" t="s">
        <v>905</v>
      </c>
      <c r="E545" s="37" t="s">
        <v>380</v>
      </c>
      <c r="F545" s="38">
        <v>8553507.9299999997</v>
      </c>
      <c r="G545" s="52">
        <v>8553507.9299999997</v>
      </c>
      <c r="H545" s="52">
        <v>8553501</v>
      </c>
      <c r="I545" s="46">
        <f t="shared" si="6"/>
        <v>99.999918980609408</v>
      </c>
    </row>
    <row r="546" spans="1:9" ht="18.75" x14ac:dyDescent="0.2">
      <c r="A546" s="36" t="s">
        <v>771</v>
      </c>
      <c r="B546" s="37" t="s">
        <v>359</v>
      </c>
      <c r="C546" s="37" t="s">
        <v>803</v>
      </c>
      <c r="D546" s="37" t="s">
        <v>905</v>
      </c>
      <c r="E546" s="37" t="s">
        <v>382</v>
      </c>
      <c r="F546" s="38">
        <v>8553507.9299999997</v>
      </c>
      <c r="G546" s="52">
        <v>8553507.9299999997</v>
      </c>
      <c r="H546" s="52">
        <v>8553501</v>
      </c>
      <c r="I546" s="46">
        <f t="shared" si="6"/>
        <v>99.999918980609408</v>
      </c>
    </row>
    <row r="547" spans="1:9" ht="37.5" x14ac:dyDescent="0.2">
      <c r="A547" s="36" t="s">
        <v>892</v>
      </c>
      <c r="B547" s="37" t="s">
        <v>359</v>
      </c>
      <c r="C547" s="37" t="s">
        <v>803</v>
      </c>
      <c r="D547" s="37" t="s">
        <v>710</v>
      </c>
      <c r="E547" s="37" t="s">
        <v>602</v>
      </c>
      <c r="F547" s="38">
        <v>0</v>
      </c>
      <c r="G547" s="52">
        <v>556227.5</v>
      </c>
      <c r="H547" s="52">
        <v>556227.5</v>
      </c>
      <c r="I547" s="46">
        <f t="shared" si="6"/>
        <v>100</v>
      </c>
    </row>
    <row r="548" spans="1:9" ht="18.75" x14ac:dyDescent="0.2">
      <c r="A548" s="36" t="s">
        <v>613</v>
      </c>
      <c r="B548" s="37" t="s">
        <v>359</v>
      </c>
      <c r="C548" s="37" t="s">
        <v>803</v>
      </c>
      <c r="D548" s="37" t="s">
        <v>710</v>
      </c>
      <c r="E548" s="37" t="s">
        <v>286</v>
      </c>
      <c r="F548" s="38">
        <v>0</v>
      </c>
      <c r="G548" s="52">
        <v>556227.5</v>
      </c>
      <c r="H548" s="52">
        <v>556227.5</v>
      </c>
      <c r="I548" s="46">
        <f t="shared" si="6"/>
        <v>100</v>
      </c>
    </row>
    <row r="549" spans="1:9" ht="18.75" x14ac:dyDescent="0.2">
      <c r="A549" s="36" t="s">
        <v>711</v>
      </c>
      <c r="B549" s="37" t="s">
        <v>359</v>
      </c>
      <c r="C549" s="37" t="s">
        <v>803</v>
      </c>
      <c r="D549" s="37" t="s">
        <v>710</v>
      </c>
      <c r="E549" s="37" t="s">
        <v>393</v>
      </c>
      <c r="F549" s="38">
        <v>0</v>
      </c>
      <c r="G549" s="52">
        <v>556227.5</v>
      </c>
      <c r="H549" s="52">
        <v>556227.5</v>
      </c>
      <c r="I549" s="46">
        <f t="shared" si="6"/>
        <v>100</v>
      </c>
    </row>
    <row r="550" spans="1:9" ht="18.75" x14ac:dyDescent="0.2">
      <c r="A550" s="36" t="s">
        <v>807</v>
      </c>
      <c r="B550" s="37" t="s">
        <v>359</v>
      </c>
      <c r="C550" s="37" t="s">
        <v>808</v>
      </c>
      <c r="D550" s="37" t="s">
        <v>601</v>
      </c>
      <c r="E550" s="37" t="s">
        <v>602</v>
      </c>
      <c r="F550" s="38">
        <v>38000</v>
      </c>
      <c r="G550" s="52">
        <v>40374183.759999998</v>
      </c>
      <c r="H550" s="52">
        <v>40374149.340000004</v>
      </c>
      <c r="I550" s="46">
        <f t="shared" si="6"/>
        <v>99.999914747502515</v>
      </c>
    </row>
    <row r="551" spans="1:9" ht="37.5" x14ac:dyDescent="0.2">
      <c r="A551" s="36" t="s">
        <v>906</v>
      </c>
      <c r="B551" s="37" t="s">
        <v>359</v>
      </c>
      <c r="C551" s="37" t="s">
        <v>808</v>
      </c>
      <c r="D551" s="37" t="s">
        <v>809</v>
      </c>
      <c r="E551" s="37" t="s">
        <v>602</v>
      </c>
      <c r="F551" s="38">
        <v>38000</v>
      </c>
      <c r="G551" s="52">
        <v>38000</v>
      </c>
      <c r="H551" s="52">
        <v>37965.58</v>
      </c>
      <c r="I551" s="46">
        <f t="shared" si="6"/>
        <v>99.909421052631586</v>
      </c>
    </row>
    <row r="552" spans="1:9" ht="37.5" x14ac:dyDescent="0.2">
      <c r="A552" s="36" t="s">
        <v>611</v>
      </c>
      <c r="B552" s="37" t="s">
        <v>359</v>
      </c>
      <c r="C552" s="37" t="s">
        <v>808</v>
      </c>
      <c r="D552" s="37" t="s">
        <v>809</v>
      </c>
      <c r="E552" s="37" t="s">
        <v>282</v>
      </c>
      <c r="F552" s="38">
        <v>38000</v>
      </c>
      <c r="G552" s="52">
        <v>38000</v>
      </c>
      <c r="H552" s="52">
        <v>37965.58</v>
      </c>
      <c r="I552" s="46">
        <f t="shared" si="6"/>
        <v>99.909421052631586</v>
      </c>
    </row>
    <row r="553" spans="1:9" ht="37.5" x14ac:dyDescent="0.2">
      <c r="A553" s="36" t="s">
        <v>612</v>
      </c>
      <c r="B553" s="37" t="s">
        <v>359</v>
      </c>
      <c r="C553" s="37" t="s">
        <v>808</v>
      </c>
      <c r="D553" s="37" t="s">
        <v>809</v>
      </c>
      <c r="E553" s="37" t="s">
        <v>284</v>
      </c>
      <c r="F553" s="38">
        <v>38000</v>
      </c>
      <c r="G553" s="52">
        <v>38000</v>
      </c>
      <c r="H553" s="52">
        <v>37965.58</v>
      </c>
      <c r="I553" s="46">
        <f t="shared" si="6"/>
        <v>99.909421052631586</v>
      </c>
    </row>
    <row r="554" spans="1:9" ht="18.75" x14ac:dyDescent="0.2">
      <c r="A554" s="36" t="s">
        <v>1188</v>
      </c>
      <c r="B554" s="37" t="s">
        <v>359</v>
      </c>
      <c r="C554" s="37" t="s">
        <v>808</v>
      </c>
      <c r="D554" s="37" t="s">
        <v>1173</v>
      </c>
      <c r="E554" s="37" t="s">
        <v>602</v>
      </c>
      <c r="F554" s="38">
        <v>0</v>
      </c>
      <c r="G554" s="52">
        <v>40336183.759999998</v>
      </c>
      <c r="H554" s="52">
        <v>40336183.759999998</v>
      </c>
      <c r="I554" s="46">
        <f t="shared" si="6"/>
        <v>100</v>
      </c>
    </row>
    <row r="555" spans="1:9" ht="37.5" x14ac:dyDescent="0.2">
      <c r="A555" s="36" t="s">
        <v>840</v>
      </c>
      <c r="B555" s="37" t="s">
        <v>359</v>
      </c>
      <c r="C555" s="37" t="s">
        <v>808</v>
      </c>
      <c r="D555" s="37" t="s">
        <v>1173</v>
      </c>
      <c r="E555" s="37" t="s">
        <v>322</v>
      </c>
      <c r="F555" s="38">
        <v>0</v>
      </c>
      <c r="G555" s="52">
        <v>40336183.759999998</v>
      </c>
      <c r="H555" s="52">
        <v>40336183.759999998</v>
      </c>
      <c r="I555" s="46">
        <f t="shared" si="6"/>
        <v>100</v>
      </c>
    </row>
    <row r="556" spans="1:9" ht="37.5" x14ac:dyDescent="0.2">
      <c r="A556" s="36" t="s">
        <v>670</v>
      </c>
      <c r="B556" s="37" t="s">
        <v>359</v>
      </c>
      <c r="C556" s="37" t="s">
        <v>808</v>
      </c>
      <c r="D556" s="37" t="s">
        <v>1173</v>
      </c>
      <c r="E556" s="37" t="s">
        <v>324</v>
      </c>
      <c r="F556" s="38">
        <v>0</v>
      </c>
      <c r="G556" s="52">
        <v>40336183.759999998</v>
      </c>
      <c r="H556" s="52">
        <v>40336183.759999998</v>
      </c>
      <c r="I556" s="46">
        <f t="shared" si="6"/>
        <v>100</v>
      </c>
    </row>
    <row r="557" spans="1:9" ht="18.75" x14ac:dyDescent="0.2">
      <c r="A557" s="36" t="s">
        <v>689</v>
      </c>
      <c r="B557" s="37" t="s">
        <v>359</v>
      </c>
      <c r="C557" s="37" t="s">
        <v>690</v>
      </c>
      <c r="D557" s="37" t="s">
        <v>601</v>
      </c>
      <c r="E557" s="37" t="s">
        <v>602</v>
      </c>
      <c r="F557" s="38">
        <v>424206449.32999998</v>
      </c>
      <c r="G557" s="52">
        <v>418766726.04000002</v>
      </c>
      <c r="H557" s="52">
        <v>407553346.99000001</v>
      </c>
      <c r="I557" s="46">
        <f t="shared" si="6"/>
        <v>97.322285092696475</v>
      </c>
    </row>
    <row r="558" spans="1:9" ht="18.75" x14ac:dyDescent="0.2">
      <c r="A558" s="36" t="s">
        <v>811</v>
      </c>
      <c r="B558" s="37" t="s">
        <v>359</v>
      </c>
      <c r="C558" s="37" t="s">
        <v>812</v>
      </c>
      <c r="D558" s="37" t="s">
        <v>601</v>
      </c>
      <c r="E558" s="37" t="s">
        <v>602</v>
      </c>
      <c r="F558" s="38">
        <v>424206449.32999998</v>
      </c>
      <c r="G558" s="52">
        <v>418766726.04000002</v>
      </c>
      <c r="H558" s="52">
        <v>407553346.99000001</v>
      </c>
      <c r="I558" s="46">
        <f t="shared" si="6"/>
        <v>97.322285092696475</v>
      </c>
    </row>
    <row r="559" spans="1:9" ht="37.5" x14ac:dyDescent="0.2">
      <c r="A559" s="36" t="s">
        <v>1189</v>
      </c>
      <c r="B559" s="37" t="s">
        <v>359</v>
      </c>
      <c r="C559" s="37" t="s">
        <v>812</v>
      </c>
      <c r="D559" s="37" t="s">
        <v>1175</v>
      </c>
      <c r="E559" s="37" t="s">
        <v>602</v>
      </c>
      <c r="F559" s="38">
        <v>172953333.33000001</v>
      </c>
      <c r="G559" s="52">
        <v>221253706.25999999</v>
      </c>
      <c r="H559" s="52">
        <v>210734588.97999999</v>
      </c>
      <c r="I559" s="46">
        <f t="shared" si="6"/>
        <v>95.245676351455671</v>
      </c>
    </row>
    <row r="560" spans="1:9" ht="37.5" x14ac:dyDescent="0.2">
      <c r="A560" s="36" t="s">
        <v>877</v>
      </c>
      <c r="B560" s="37" t="s">
        <v>359</v>
      </c>
      <c r="C560" s="37" t="s">
        <v>812</v>
      </c>
      <c r="D560" s="37" t="s">
        <v>1175</v>
      </c>
      <c r="E560" s="37" t="s">
        <v>380</v>
      </c>
      <c r="F560" s="38">
        <v>172953333.33000001</v>
      </c>
      <c r="G560" s="52">
        <v>221253706.25999999</v>
      </c>
      <c r="H560" s="52">
        <v>210734588.97999999</v>
      </c>
      <c r="I560" s="46">
        <f t="shared" si="6"/>
        <v>95.245676351455671</v>
      </c>
    </row>
    <row r="561" spans="1:9" ht="18.75" x14ac:dyDescent="0.2">
      <c r="A561" s="36" t="s">
        <v>771</v>
      </c>
      <c r="B561" s="37" t="s">
        <v>359</v>
      </c>
      <c r="C561" s="37" t="s">
        <v>812</v>
      </c>
      <c r="D561" s="37" t="s">
        <v>1175</v>
      </c>
      <c r="E561" s="37" t="s">
        <v>382</v>
      </c>
      <c r="F561" s="38">
        <v>172953333.33000001</v>
      </c>
      <c r="G561" s="52">
        <v>221253706.25999999</v>
      </c>
      <c r="H561" s="52">
        <v>210734588.97999999</v>
      </c>
      <c r="I561" s="46">
        <f t="shared" si="6"/>
        <v>95.245676351455671</v>
      </c>
    </row>
    <row r="562" spans="1:9" ht="37.5" x14ac:dyDescent="0.2">
      <c r="A562" s="36" t="s">
        <v>880</v>
      </c>
      <c r="B562" s="37" t="s">
        <v>359</v>
      </c>
      <c r="C562" s="37" t="s">
        <v>812</v>
      </c>
      <c r="D562" s="37" t="s">
        <v>813</v>
      </c>
      <c r="E562" s="37" t="s">
        <v>602</v>
      </c>
      <c r="F562" s="38">
        <v>251253116</v>
      </c>
      <c r="G562" s="52">
        <v>197513019.78</v>
      </c>
      <c r="H562" s="52">
        <v>196818758.00999999</v>
      </c>
      <c r="I562" s="46">
        <f t="shared" si="6"/>
        <v>99.648498225193805</v>
      </c>
    </row>
    <row r="563" spans="1:9" ht="37.5" x14ac:dyDescent="0.2">
      <c r="A563" s="36" t="s">
        <v>877</v>
      </c>
      <c r="B563" s="37" t="s">
        <v>359</v>
      </c>
      <c r="C563" s="37" t="s">
        <v>812</v>
      </c>
      <c r="D563" s="37" t="s">
        <v>813</v>
      </c>
      <c r="E563" s="37" t="s">
        <v>380</v>
      </c>
      <c r="F563" s="38">
        <v>251253116</v>
      </c>
      <c r="G563" s="52">
        <v>197513019.78</v>
      </c>
      <c r="H563" s="52">
        <v>196818758.00999999</v>
      </c>
      <c r="I563" s="46">
        <f t="shared" si="6"/>
        <v>99.648498225193805</v>
      </c>
    </row>
    <row r="564" spans="1:9" ht="18.75" x14ac:dyDescent="0.2">
      <c r="A564" s="36" t="s">
        <v>771</v>
      </c>
      <c r="B564" s="37" t="s">
        <v>359</v>
      </c>
      <c r="C564" s="37" t="s">
        <v>812</v>
      </c>
      <c r="D564" s="37" t="s">
        <v>813</v>
      </c>
      <c r="E564" s="37" t="s">
        <v>382</v>
      </c>
      <c r="F564" s="38">
        <v>251253116</v>
      </c>
      <c r="G564" s="52">
        <v>197513019.78</v>
      </c>
      <c r="H564" s="52">
        <v>196818758.00999999</v>
      </c>
      <c r="I564" s="46">
        <f t="shared" si="6"/>
        <v>99.648498225193805</v>
      </c>
    </row>
    <row r="565" spans="1:9" ht="37.5" x14ac:dyDescent="0.2">
      <c r="A565" s="39" t="s">
        <v>814</v>
      </c>
      <c r="B565" s="40" t="s">
        <v>411</v>
      </c>
      <c r="C565" s="40" t="s">
        <v>600</v>
      </c>
      <c r="D565" s="40" t="s">
        <v>601</v>
      </c>
      <c r="E565" s="40" t="s">
        <v>602</v>
      </c>
      <c r="F565" s="41">
        <v>1544050572.8399999</v>
      </c>
      <c r="G565" s="41">
        <v>1612231886.0799999</v>
      </c>
      <c r="H565" s="41">
        <v>1581496309.1900001</v>
      </c>
      <c r="I565" s="60">
        <f t="shared" si="6"/>
        <v>98.0936007310505</v>
      </c>
    </row>
    <row r="566" spans="1:9" ht="18.75" x14ac:dyDescent="0.2">
      <c r="A566" s="36" t="s">
        <v>649</v>
      </c>
      <c r="B566" s="37" t="s">
        <v>411</v>
      </c>
      <c r="C566" s="37" t="s">
        <v>650</v>
      </c>
      <c r="D566" s="37" t="s">
        <v>601</v>
      </c>
      <c r="E566" s="37" t="s">
        <v>602</v>
      </c>
      <c r="F566" s="38">
        <v>1096024</v>
      </c>
      <c r="G566" s="38">
        <v>1096024</v>
      </c>
      <c r="H566" s="38">
        <v>1096024</v>
      </c>
      <c r="I566" s="46">
        <f t="shared" si="6"/>
        <v>100</v>
      </c>
    </row>
    <row r="567" spans="1:9" ht="18.75" x14ac:dyDescent="0.2">
      <c r="A567" s="36" t="s">
        <v>651</v>
      </c>
      <c r="B567" s="37" t="s">
        <v>411</v>
      </c>
      <c r="C567" s="37" t="s">
        <v>652</v>
      </c>
      <c r="D567" s="37" t="s">
        <v>601</v>
      </c>
      <c r="E567" s="37" t="s">
        <v>602</v>
      </c>
      <c r="F567" s="38">
        <v>1096024</v>
      </c>
      <c r="G567" s="38">
        <v>1096024</v>
      </c>
      <c r="H567" s="38">
        <v>1096024</v>
      </c>
      <c r="I567" s="46">
        <f t="shared" si="6"/>
        <v>100</v>
      </c>
    </row>
    <row r="568" spans="1:9" ht="37.5" x14ac:dyDescent="0.2">
      <c r="A568" s="36" t="s">
        <v>907</v>
      </c>
      <c r="B568" s="37" t="s">
        <v>411</v>
      </c>
      <c r="C568" s="37" t="s">
        <v>652</v>
      </c>
      <c r="D568" s="37" t="s">
        <v>815</v>
      </c>
      <c r="E568" s="37" t="s">
        <v>602</v>
      </c>
      <c r="F568" s="38">
        <v>1096024</v>
      </c>
      <c r="G568" s="52">
        <v>1096024</v>
      </c>
      <c r="H568" s="52">
        <v>1096024</v>
      </c>
      <c r="I568" s="46">
        <f t="shared" si="6"/>
        <v>100</v>
      </c>
    </row>
    <row r="569" spans="1:9" ht="56.25" x14ac:dyDescent="0.2">
      <c r="A569" s="36" t="s">
        <v>837</v>
      </c>
      <c r="B569" s="37" t="s">
        <v>411</v>
      </c>
      <c r="C569" s="37" t="s">
        <v>652</v>
      </c>
      <c r="D569" s="37" t="s">
        <v>815</v>
      </c>
      <c r="E569" s="37" t="s">
        <v>315</v>
      </c>
      <c r="F569" s="38">
        <v>1096024</v>
      </c>
      <c r="G569" s="52">
        <v>1096024</v>
      </c>
      <c r="H569" s="52">
        <v>1096024</v>
      </c>
      <c r="I569" s="46">
        <f t="shared" si="6"/>
        <v>100</v>
      </c>
    </row>
    <row r="570" spans="1:9" ht="18.75" x14ac:dyDescent="0.2">
      <c r="A570" s="36" t="s">
        <v>660</v>
      </c>
      <c r="B570" s="37" t="s">
        <v>411</v>
      </c>
      <c r="C570" s="37" t="s">
        <v>652</v>
      </c>
      <c r="D570" s="37" t="s">
        <v>815</v>
      </c>
      <c r="E570" s="37" t="s">
        <v>317</v>
      </c>
      <c r="F570" s="38">
        <v>1096024</v>
      </c>
      <c r="G570" s="52">
        <v>1096024</v>
      </c>
      <c r="H570" s="52">
        <v>1096024</v>
      </c>
      <c r="I570" s="46">
        <f t="shared" si="6"/>
        <v>100</v>
      </c>
    </row>
    <row r="571" spans="1:9" ht="18.75" x14ac:dyDescent="0.2">
      <c r="A571" s="36" t="s">
        <v>654</v>
      </c>
      <c r="B571" s="37" t="s">
        <v>411</v>
      </c>
      <c r="C571" s="37" t="s">
        <v>655</v>
      </c>
      <c r="D571" s="37" t="s">
        <v>601</v>
      </c>
      <c r="E571" s="37" t="s">
        <v>602</v>
      </c>
      <c r="F571" s="38">
        <v>1536770300.8399999</v>
      </c>
      <c r="G571" s="38">
        <v>1603206811.0799999</v>
      </c>
      <c r="H571" s="38">
        <v>1572471234.1900001</v>
      </c>
      <c r="I571" s="46">
        <f t="shared" si="6"/>
        <v>98.082868867723008</v>
      </c>
    </row>
    <row r="572" spans="1:9" ht="18.75" x14ac:dyDescent="0.2">
      <c r="A572" s="36" t="s">
        <v>787</v>
      </c>
      <c r="B572" s="37" t="s">
        <v>411</v>
      </c>
      <c r="C572" s="37" t="s">
        <v>788</v>
      </c>
      <c r="D572" s="37" t="s">
        <v>601</v>
      </c>
      <c r="E572" s="37" t="s">
        <v>602</v>
      </c>
      <c r="F572" s="38">
        <v>410511467</v>
      </c>
      <c r="G572" s="38">
        <v>359891631.11000001</v>
      </c>
      <c r="H572" s="38">
        <v>353223817.82999998</v>
      </c>
      <c r="I572" s="46">
        <f t="shared" si="6"/>
        <v>98.147271927542533</v>
      </c>
    </row>
    <row r="573" spans="1:9" ht="93.75" x14ac:dyDescent="0.2">
      <c r="A573" s="36" t="s">
        <v>908</v>
      </c>
      <c r="B573" s="37" t="s">
        <v>411</v>
      </c>
      <c r="C573" s="37" t="s">
        <v>788</v>
      </c>
      <c r="D573" s="37" t="s">
        <v>816</v>
      </c>
      <c r="E573" s="37" t="s">
        <v>602</v>
      </c>
      <c r="F573" s="38">
        <v>380756135</v>
      </c>
      <c r="G573" s="52">
        <v>329379746</v>
      </c>
      <c r="H573" s="52">
        <v>323901839.05000001</v>
      </c>
      <c r="I573" s="46">
        <f t="shared" si="6"/>
        <v>98.336902309105554</v>
      </c>
    </row>
    <row r="574" spans="1:9" ht="56.25" x14ac:dyDescent="0.2">
      <c r="A574" s="36" t="s">
        <v>837</v>
      </c>
      <c r="B574" s="37" t="s">
        <v>411</v>
      </c>
      <c r="C574" s="37" t="s">
        <v>788</v>
      </c>
      <c r="D574" s="37" t="s">
        <v>816</v>
      </c>
      <c r="E574" s="37" t="s">
        <v>315</v>
      </c>
      <c r="F574" s="38">
        <v>380756135</v>
      </c>
      <c r="G574" s="52">
        <v>329379746</v>
      </c>
      <c r="H574" s="52">
        <v>323901839.05000001</v>
      </c>
      <c r="I574" s="46">
        <f t="shared" si="6"/>
        <v>98.336902309105554</v>
      </c>
    </row>
    <row r="575" spans="1:9" ht="18.75" x14ac:dyDescent="0.2">
      <c r="A575" s="36" t="s">
        <v>660</v>
      </c>
      <c r="B575" s="37" t="s">
        <v>411</v>
      </c>
      <c r="C575" s="37" t="s">
        <v>788</v>
      </c>
      <c r="D575" s="37" t="s">
        <v>816</v>
      </c>
      <c r="E575" s="37" t="s">
        <v>317</v>
      </c>
      <c r="F575" s="38">
        <v>331096022.36000001</v>
      </c>
      <c r="G575" s="52">
        <v>284991134.36000001</v>
      </c>
      <c r="H575" s="52">
        <v>280286432.56</v>
      </c>
      <c r="I575" s="46">
        <f t="shared" si="6"/>
        <v>98.349176085577085</v>
      </c>
    </row>
    <row r="576" spans="1:9" ht="18.75" x14ac:dyDescent="0.2">
      <c r="A576" s="36" t="s">
        <v>697</v>
      </c>
      <c r="B576" s="37" t="s">
        <v>411</v>
      </c>
      <c r="C576" s="37" t="s">
        <v>788</v>
      </c>
      <c r="D576" s="37" t="s">
        <v>816</v>
      </c>
      <c r="E576" s="37" t="s">
        <v>340</v>
      </c>
      <c r="F576" s="38">
        <v>49660112.640000001</v>
      </c>
      <c r="G576" s="52">
        <v>44388611.640000001</v>
      </c>
      <c r="H576" s="52">
        <v>43615406.490000002</v>
      </c>
      <c r="I576" s="46">
        <f t="shared" si="6"/>
        <v>98.25810017156914</v>
      </c>
    </row>
    <row r="577" spans="1:9" ht="18.75" x14ac:dyDescent="0.2">
      <c r="A577" s="36" t="s">
        <v>909</v>
      </c>
      <c r="B577" s="37" t="s">
        <v>411</v>
      </c>
      <c r="C577" s="37" t="s">
        <v>788</v>
      </c>
      <c r="D577" s="37" t="s">
        <v>817</v>
      </c>
      <c r="E577" s="37" t="s">
        <v>602</v>
      </c>
      <c r="F577" s="38">
        <v>12907978</v>
      </c>
      <c r="G577" s="52">
        <v>16417487.109999999</v>
      </c>
      <c r="H577" s="52">
        <v>15517306.050000001</v>
      </c>
      <c r="I577" s="46">
        <f t="shared" si="6"/>
        <v>94.516937616770278</v>
      </c>
    </row>
    <row r="578" spans="1:9" ht="56.25" x14ac:dyDescent="0.2">
      <c r="A578" s="36" t="s">
        <v>837</v>
      </c>
      <c r="B578" s="37" t="s">
        <v>411</v>
      </c>
      <c r="C578" s="37" t="s">
        <v>788</v>
      </c>
      <c r="D578" s="37" t="s">
        <v>817</v>
      </c>
      <c r="E578" s="37" t="s">
        <v>315</v>
      </c>
      <c r="F578" s="38">
        <v>12907978</v>
      </c>
      <c r="G578" s="52">
        <v>16417487.109999999</v>
      </c>
      <c r="H578" s="52">
        <v>15517306.050000001</v>
      </c>
      <c r="I578" s="46">
        <f t="shared" si="6"/>
        <v>94.516937616770278</v>
      </c>
    </row>
    <row r="579" spans="1:9" ht="18.75" x14ac:dyDescent="0.2">
      <c r="A579" s="36" t="s">
        <v>660</v>
      </c>
      <c r="B579" s="37" t="s">
        <v>411</v>
      </c>
      <c r="C579" s="37" t="s">
        <v>788</v>
      </c>
      <c r="D579" s="37" t="s">
        <v>817</v>
      </c>
      <c r="E579" s="37" t="s">
        <v>317</v>
      </c>
      <c r="F579" s="38">
        <v>8741512</v>
      </c>
      <c r="G579" s="52">
        <v>11898635.109999999</v>
      </c>
      <c r="H579" s="52">
        <v>11780403.08</v>
      </c>
      <c r="I579" s="46">
        <f t="shared" si="6"/>
        <v>99.006339559899331</v>
      </c>
    </row>
    <row r="580" spans="1:9" ht="18.75" x14ac:dyDescent="0.2">
      <c r="A580" s="36" t="s">
        <v>697</v>
      </c>
      <c r="B580" s="37" t="s">
        <v>411</v>
      </c>
      <c r="C580" s="37" t="s">
        <v>788</v>
      </c>
      <c r="D580" s="37" t="s">
        <v>817</v>
      </c>
      <c r="E580" s="37" t="s">
        <v>340</v>
      </c>
      <c r="F580" s="38">
        <v>4166466</v>
      </c>
      <c r="G580" s="52">
        <v>4518852</v>
      </c>
      <c r="H580" s="52">
        <v>3736902.97</v>
      </c>
      <c r="I580" s="46">
        <f t="shared" si="6"/>
        <v>82.69584775071192</v>
      </c>
    </row>
    <row r="581" spans="1:9" ht="37.5" x14ac:dyDescent="0.2">
      <c r="A581" s="36" t="s">
        <v>910</v>
      </c>
      <c r="B581" s="37" t="s">
        <v>411</v>
      </c>
      <c r="C581" s="37" t="s">
        <v>788</v>
      </c>
      <c r="D581" s="37" t="s">
        <v>818</v>
      </c>
      <c r="E581" s="37" t="s">
        <v>602</v>
      </c>
      <c r="F581" s="38">
        <v>16847354</v>
      </c>
      <c r="G581" s="52">
        <v>13454998</v>
      </c>
      <c r="H581" s="52">
        <v>13165272.73</v>
      </c>
      <c r="I581" s="46">
        <f t="shared" si="6"/>
        <v>97.846708932992783</v>
      </c>
    </row>
    <row r="582" spans="1:9" ht="56.25" x14ac:dyDescent="0.2">
      <c r="A582" s="36" t="s">
        <v>837</v>
      </c>
      <c r="B582" s="37" t="s">
        <v>411</v>
      </c>
      <c r="C582" s="37" t="s">
        <v>788</v>
      </c>
      <c r="D582" s="37" t="s">
        <v>818</v>
      </c>
      <c r="E582" s="37" t="s">
        <v>315</v>
      </c>
      <c r="F582" s="38">
        <v>16847354</v>
      </c>
      <c r="G582" s="52">
        <v>13454998</v>
      </c>
      <c r="H582" s="52">
        <v>13165272.73</v>
      </c>
      <c r="I582" s="46">
        <f t="shared" si="6"/>
        <v>97.846708932992783</v>
      </c>
    </row>
    <row r="583" spans="1:9" ht="18.75" x14ac:dyDescent="0.2">
      <c r="A583" s="36" t="s">
        <v>660</v>
      </c>
      <c r="B583" s="37" t="s">
        <v>411</v>
      </c>
      <c r="C583" s="37" t="s">
        <v>788</v>
      </c>
      <c r="D583" s="37" t="s">
        <v>818</v>
      </c>
      <c r="E583" s="37" t="s">
        <v>317</v>
      </c>
      <c r="F583" s="38">
        <v>14431595</v>
      </c>
      <c r="G583" s="52">
        <v>11264130</v>
      </c>
      <c r="H583" s="52">
        <v>11017077.300000001</v>
      </c>
      <c r="I583" s="46">
        <f t="shared" si="6"/>
        <v>97.806730746182808</v>
      </c>
    </row>
    <row r="584" spans="1:9" ht="18.75" x14ac:dyDescent="0.2">
      <c r="A584" s="36" t="s">
        <v>697</v>
      </c>
      <c r="B584" s="37" t="s">
        <v>411</v>
      </c>
      <c r="C584" s="37" t="s">
        <v>788</v>
      </c>
      <c r="D584" s="37" t="s">
        <v>818</v>
      </c>
      <c r="E584" s="37" t="s">
        <v>340</v>
      </c>
      <c r="F584" s="38">
        <v>2415759</v>
      </c>
      <c r="G584" s="52">
        <v>2190868</v>
      </c>
      <c r="H584" s="52">
        <v>2148195.4300000002</v>
      </c>
      <c r="I584" s="46">
        <f t="shared" si="6"/>
        <v>98.052252805737268</v>
      </c>
    </row>
    <row r="585" spans="1:9" ht="131.25" x14ac:dyDescent="0.2">
      <c r="A585" s="36" t="s">
        <v>839</v>
      </c>
      <c r="B585" s="37" t="s">
        <v>411</v>
      </c>
      <c r="C585" s="37" t="s">
        <v>788</v>
      </c>
      <c r="D585" s="37" t="s">
        <v>830</v>
      </c>
      <c r="E585" s="37" t="s">
        <v>602</v>
      </c>
      <c r="F585" s="38">
        <v>0</v>
      </c>
      <c r="G585" s="38">
        <v>639400</v>
      </c>
      <c r="H585" s="38">
        <v>639400</v>
      </c>
      <c r="I585" s="46">
        <f t="shared" si="6"/>
        <v>100</v>
      </c>
    </row>
    <row r="586" spans="1:9" ht="56.25" x14ac:dyDescent="0.2">
      <c r="A586" s="36" t="s">
        <v>837</v>
      </c>
      <c r="B586" s="37" t="s">
        <v>411</v>
      </c>
      <c r="C586" s="37" t="s">
        <v>788</v>
      </c>
      <c r="D586" s="37" t="s">
        <v>830</v>
      </c>
      <c r="E586" s="37" t="s">
        <v>315</v>
      </c>
      <c r="F586" s="38">
        <v>0</v>
      </c>
      <c r="G586" s="52">
        <v>639400</v>
      </c>
      <c r="H586" s="52">
        <v>639400</v>
      </c>
      <c r="I586" s="46">
        <f t="shared" si="6"/>
        <v>100</v>
      </c>
    </row>
    <row r="587" spans="1:9" ht="18.75" x14ac:dyDescent="0.2">
      <c r="A587" s="36" t="s">
        <v>660</v>
      </c>
      <c r="B587" s="37" t="s">
        <v>411</v>
      </c>
      <c r="C587" s="37" t="s">
        <v>788</v>
      </c>
      <c r="D587" s="37" t="s">
        <v>830</v>
      </c>
      <c r="E587" s="37" t="s">
        <v>317</v>
      </c>
      <c r="F587" s="38">
        <v>0</v>
      </c>
      <c r="G587" s="52">
        <v>347600</v>
      </c>
      <c r="H587" s="52">
        <v>347600</v>
      </c>
      <c r="I587" s="46">
        <f t="shared" si="6"/>
        <v>100</v>
      </c>
    </row>
    <row r="588" spans="1:9" ht="18.75" x14ac:dyDescent="0.2">
      <c r="A588" s="36" t="s">
        <v>697</v>
      </c>
      <c r="B588" s="37" t="s">
        <v>411</v>
      </c>
      <c r="C588" s="37" t="s">
        <v>788</v>
      </c>
      <c r="D588" s="37" t="s">
        <v>830</v>
      </c>
      <c r="E588" s="37" t="s">
        <v>340</v>
      </c>
      <c r="F588" s="38">
        <v>0</v>
      </c>
      <c r="G588" s="52">
        <v>291800</v>
      </c>
      <c r="H588" s="52">
        <v>291800</v>
      </c>
      <c r="I588" s="46">
        <f t="shared" si="6"/>
        <v>100</v>
      </c>
    </row>
    <row r="589" spans="1:9" ht="18.75" x14ac:dyDescent="0.2">
      <c r="A589" s="36" t="s">
        <v>790</v>
      </c>
      <c r="B589" s="37" t="s">
        <v>411</v>
      </c>
      <c r="C589" s="37" t="s">
        <v>791</v>
      </c>
      <c r="D589" s="37" t="s">
        <v>601</v>
      </c>
      <c r="E589" s="37" t="s">
        <v>602</v>
      </c>
      <c r="F589" s="38">
        <v>1083935949.8399999</v>
      </c>
      <c r="G589" s="52">
        <v>1208677063.4000001</v>
      </c>
      <c r="H589" s="52">
        <v>1186193816.47</v>
      </c>
      <c r="I589" s="46">
        <f t="shared" si="6"/>
        <v>98.139846646319668</v>
      </c>
    </row>
    <row r="590" spans="1:9" ht="168.75" x14ac:dyDescent="0.2">
      <c r="A590" s="36" t="s">
        <v>1190</v>
      </c>
      <c r="B590" s="37" t="s">
        <v>411</v>
      </c>
      <c r="C590" s="37" t="s">
        <v>791</v>
      </c>
      <c r="D590" s="37" t="s">
        <v>1159</v>
      </c>
      <c r="E590" s="37" t="s">
        <v>602</v>
      </c>
      <c r="F590" s="38">
        <v>1796760</v>
      </c>
      <c r="G590" s="52">
        <v>1766760</v>
      </c>
      <c r="H590" s="52">
        <v>1765202</v>
      </c>
      <c r="I590" s="46">
        <f t="shared" ref="I590:I641" si="7">H590/G590*100</f>
        <v>99.911815979533159</v>
      </c>
    </row>
    <row r="591" spans="1:9" ht="31.5" customHeight="1" x14ac:dyDescent="0.2">
      <c r="A591" s="36" t="s">
        <v>837</v>
      </c>
      <c r="B591" s="37" t="s">
        <v>411</v>
      </c>
      <c r="C591" s="37" t="s">
        <v>791</v>
      </c>
      <c r="D591" s="37" t="s">
        <v>1159</v>
      </c>
      <c r="E591" s="37" t="s">
        <v>315</v>
      </c>
      <c r="F591" s="38">
        <v>1796760</v>
      </c>
      <c r="G591" s="52">
        <v>1766760</v>
      </c>
      <c r="H591" s="52">
        <v>1765202</v>
      </c>
      <c r="I591" s="46">
        <f t="shared" si="7"/>
        <v>99.911815979533159</v>
      </c>
    </row>
    <row r="592" spans="1:9" ht="31.5" customHeight="1" x14ac:dyDescent="0.2">
      <c r="A592" s="36" t="s">
        <v>660</v>
      </c>
      <c r="B592" s="37" t="s">
        <v>411</v>
      </c>
      <c r="C592" s="37" t="s">
        <v>791</v>
      </c>
      <c r="D592" s="37" t="s">
        <v>1159</v>
      </c>
      <c r="E592" s="37" t="s">
        <v>317</v>
      </c>
      <c r="F592" s="38">
        <v>1796760</v>
      </c>
      <c r="G592" s="52">
        <v>1766760</v>
      </c>
      <c r="H592" s="52">
        <v>1765202</v>
      </c>
      <c r="I592" s="46">
        <f t="shared" si="7"/>
        <v>99.911815979533159</v>
      </c>
    </row>
    <row r="593" spans="1:9" ht="15.75" customHeight="1" x14ac:dyDescent="0.2">
      <c r="A593" s="36" t="s">
        <v>911</v>
      </c>
      <c r="B593" s="37" t="s">
        <v>411</v>
      </c>
      <c r="C593" s="37" t="s">
        <v>791</v>
      </c>
      <c r="D593" s="37" t="s">
        <v>1160</v>
      </c>
      <c r="E593" s="37" t="s">
        <v>602</v>
      </c>
      <c r="F593" s="38">
        <v>4420911.41</v>
      </c>
      <c r="G593" s="52">
        <v>4420911.41</v>
      </c>
      <c r="H593" s="52">
        <v>4420911.41</v>
      </c>
      <c r="I593" s="46">
        <f t="shared" si="7"/>
        <v>100</v>
      </c>
    </row>
    <row r="594" spans="1:9" ht="56.25" x14ac:dyDescent="0.2">
      <c r="A594" s="36" t="s">
        <v>837</v>
      </c>
      <c r="B594" s="37" t="s">
        <v>411</v>
      </c>
      <c r="C594" s="37" t="s">
        <v>791</v>
      </c>
      <c r="D594" s="37" t="s">
        <v>1160</v>
      </c>
      <c r="E594" s="37" t="s">
        <v>315</v>
      </c>
      <c r="F594" s="38">
        <v>4420911.41</v>
      </c>
      <c r="G594" s="52">
        <v>4420911.41</v>
      </c>
      <c r="H594" s="52">
        <v>4420911.41</v>
      </c>
      <c r="I594" s="46">
        <f t="shared" si="7"/>
        <v>100</v>
      </c>
    </row>
    <row r="595" spans="1:9" ht="18.75" x14ac:dyDescent="0.2">
      <c r="A595" s="36" t="s">
        <v>660</v>
      </c>
      <c r="B595" s="37" t="s">
        <v>411</v>
      </c>
      <c r="C595" s="37" t="s">
        <v>791</v>
      </c>
      <c r="D595" s="37" t="s">
        <v>1160</v>
      </c>
      <c r="E595" s="37" t="s">
        <v>317</v>
      </c>
      <c r="F595" s="38">
        <v>4420911.41</v>
      </c>
      <c r="G595" s="52">
        <v>4420911.41</v>
      </c>
      <c r="H595" s="52">
        <v>4420911.41</v>
      </c>
      <c r="I595" s="46">
        <f t="shared" si="7"/>
        <v>100</v>
      </c>
    </row>
    <row r="596" spans="1:9" ht="150" x14ac:dyDescent="0.2">
      <c r="A596" s="43" t="s">
        <v>1191</v>
      </c>
      <c r="B596" s="44" t="s">
        <v>411</v>
      </c>
      <c r="C596" s="44" t="s">
        <v>791</v>
      </c>
      <c r="D596" s="44" t="s">
        <v>1162</v>
      </c>
      <c r="E596" s="44" t="s">
        <v>602</v>
      </c>
      <c r="F596" s="45">
        <v>76245120</v>
      </c>
      <c r="G596" s="52">
        <v>60583020</v>
      </c>
      <c r="H596" s="52">
        <v>60560730</v>
      </c>
      <c r="I596" s="46">
        <f t="shared" si="7"/>
        <v>99.963207512600064</v>
      </c>
    </row>
    <row r="597" spans="1:9" ht="56.25" x14ac:dyDescent="0.2">
      <c r="A597" s="36" t="s">
        <v>837</v>
      </c>
      <c r="B597" s="37" t="s">
        <v>411</v>
      </c>
      <c r="C597" s="37" t="s">
        <v>791</v>
      </c>
      <c r="D597" s="37" t="s">
        <v>1162</v>
      </c>
      <c r="E597" s="37" t="s">
        <v>315</v>
      </c>
      <c r="F597" s="38">
        <v>76245120</v>
      </c>
      <c r="G597" s="52">
        <v>60583020</v>
      </c>
      <c r="H597" s="52">
        <v>60560730</v>
      </c>
      <c r="I597" s="46">
        <f t="shared" si="7"/>
        <v>99.963207512600064</v>
      </c>
    </row>
    <row r="598" spans="1:9" ht="18.75" x14ac:dyDescent="0.2">
      <c r="A598" s="36" t="s">
        <v>660</v>
      </c>
      <c r="B598" s="37" t="s">
        <v>411</v>
      </c>
      <c r="C598" s="37" t="s">
        <v>791</v>
      </c>
      <c r="D598" s="37" t="s">
        <v>1162</v>
      </c>
      <c r="E598" s="37" t="s">
        <v>317</v>
      </c>
      <c r="F598" s="38">
        <v>76245120</v>
      </c>
      <c r="G598" s="52">
        <v>60583020</v>
      </c>
      <c r="H598" s="52">
        <v>60560730</v>
      </c>
      <c r="I598" s="46">
        <f t="shared" si="7"/>
        <v>99.963207512600064</v>
      </c>
    </row>
    <row r="599" spans="1:9" ht="112.5" x14ac:dyDescent="0.2">
      <c r="A599" s="36" t="s">
        <v>912</v>
      </c>
      <c r="B599" s="37" t="s">
        <v>411</v>
      </c>
      <c r="C599" s="37" t="s">
        <v>791</v>
      </c>
      <c r="D599" s="37" t="s">
        <v>819</v>
      </c>
      <c r="E599" s="37" t="s">
        <v>602</v>
      </c>
      <c r="F599" s="38">
        <v>777069065</v>
      </c>
      <c r="G599" s="52">
        <v>779680636</v>
      </c>
      <c r="H599" s="52">
        <v>779680635.89999998</v>
      </c>
      <c r="I599" s="46">
        <f t="shared" si="7"/>
        <v>99.999999987174235</v>
      </c>
    </row>
    <row r="600" spans="1:9" ht="56.25" x14ac:dyDescent="0.2">
      <c r="A600" s="36" t="s">
        <v>837</v>
      </c>
      <c r="B600" s="37" t="s">
        <v>411</v>
      </c>
      <c r="C600" s="37" t="s">
        <v>791</v>
      </c>
      <c r="D600" s="37" t="s">
        <v>819</v>
      </c>
      <c r="E600" s="37" t="s">
        <v>315</v>
      </c>
      <c r="F600" s="38">
        <v>777069065</v>
      </c>
      <c r="G600" s="52">
        <v>779680636</v>
      </c>
      <c r="H600" s="52">
        <v>779680635.89999998</v>
      </c>
      <c r="I600" s="46">
        <f t="shared" si="7"/>
        <v>99.999999987174235</v>
      </c>
    </row>
    <row r="601" spans="1:9" ht="18.75" x14ac:dyDescent="0.2">
      <c r="A601" s="36" t="s">
        <v>660</v>
      </c>
      <c r="B601" s="37" t="s">
        <v>411</v>
      </c>
      <c r="C601" s="37" t="s">
        <v>791</v>
      </c>
      <c r="D601" s="37" t="s">
        <v>819</v>
      </c>
      <c r="E601" s="37" t="s">
        <v>317</v>
      </c>
      <c r="F601" s="38">
        <v>777069065</v>
      </c>
      <c r="G601" s="52">
        <v>779680636</v>
      </c>
      <c r="H601" s="52">
        <v>779680635.89999998</v>
      </c>
      <c r="I601" s="46">
        <f t="shared" si="7"/>
        <v>99.999999987174235</v>
      </c>
    </row>
    <row r="602" spans="1:9" ht="18.75" x14ac:dyDescent="0.2">
      <c r="A602" s="36" t="s">
        <v>913</v>
      </c>
      <c r="B602" s="37" t="s">
        <v>411</v>
      </c>
      <c r="C602" s="37" t="s">
        <v>791</v>
      </c>
      <c r="D602" s="37" t="s">
        <v>820</v>
      </c>
      <c r="E602" s="37" t="s">
        <v>602</v>
      </c>
      <c r="F602" s="38">
        <v>146625183.94</v>
      </c>
      <c r="G602" s="52">
        <v>286492678.32999998</v>
      </c>
      <c r="H602" s="52">
        <v>268516544.92000002</v>
      </c>
      <c r="I602" s="46">
        <f t="shared" si="7"/>
        <v>93.725447535069662</v>
      </c>
    </row>
    <row r="603" spans="1:9" ht="56.25" x14ac:dyDescent="0.2">
      <c r="A603" s="36" t="s">
        <v>837</v>
      </c>
      <c r="B603" s="37" t="s">
        <v>411</v>
      </c>
      <c r="C603" s="37" t="s">
        <v>791</v>
      </c>
      <c r="D603" s="37" t="s">
        <v>820</v>
      </c>
      <c r="E603" s="37" t="s">
        <v>315</v>
      </c>
      <c r="F603" s="38">
        <v>146625183.94</v>
      </c>
      <c r="G603" s="52">
        <v>286492678.32999998</v>
      </c>
      <c r="H603" s="52">
        <v>268516544.92000002</v>
      </c>
      <c r="I603" s="46">
        <f t="shared" si="7"/>
        <v>93.725447535069662</v>
      </c>
    </row>
    <row r="604" spans="1:9" ht="18.75" x14ac:dyDescent="0.2">
      <c r="A604" s="36" t="s">
        <v>660</v>
      </c>
      <c r="B604" s="37" t="s">
        <v>411</v>
      </c>
      <c r="C604" s="37" t="s">
        <v>791</v>
      </c>
      <c r="D604" s="37" t="s">
        <v>820</v>
      </c>
      <c r="E604" s="37" t="s">
        <v>317</v>
      </c>
      <c r="F604" s="38">
        <v>146625183.94</v>
      </c>
      <c r="G604" s="52">
        <v>286492678.32999998</v>
      </c>
      <c r="H604" s="52">
        <v>268516544.92000002</v>
      </c>
      <c r="I604" s="46">
        <f t="shared" si="7"/>
        <v>93.725447535069662</v>
      </c>
    </row>
    <row r="605" spans="1:9" ht="18.75" x14ac:dyDescent="0.2">
      <c r="A605" s="36" t="s">
        <v>916</v>
      </c>
      <c r="B605" s="37" t="s">
        <v>411</v>
      </c>
      <c r="C605" s="37" t="s">
        <v>791</v>
      </c>
      <c r="D605" s="37" t="s">
        <v>831</v>
      </c>
      <c r="E605" s="37" t="s">
        <v>602</v>
      </c>
      <c r="F605" s="38">
        <v>0</v>
      </c>
      <c r="G605" s="52">
        <v>6504649.4900000002</v>
      </c>
      <c r="H605" s="52">
        <v>6504649.4900000002</v>
      </c>
      <c r="I605" s="46">
        <f t="shared" si="7"/>
        <v>100</v>
      </c>
    </row>
    <row r="606" spans="1:9" ht="56.25" x14ac:dyDescent="0.2">
      <c r="A606" s="36" t="s">
        <v>837</v>
      </c>
      <c r="B606" s="37" t="s">
        <v>411</v>
      </c>
      <c r="C606" s="37" t="s">
        <v>791</v>
      </c>
      <c r="D606" s="37" t="s">
        <v>831</v>
      </c>
      <c r="E606" s="37" t="s">
        <v>315</v>
      </c>
      <c r="F606" s="38">
        <v>0</v>
      </c>
      <c r="G606" s="52">
        <v>6504649.4900000002</v>
      </c>
      <c r="H606" s="52">
        <v>6504649.4900000002</v>
      </c>
      <c r="I606" s="46">
        <f t="shared" si="7"/>
        <v>100</v>
      </c>
    </row>
    <row r="607" spans="1:9" ht="18.75" x14ac:dyDescent="0.2">
      <c r="A607" s="36" t="s">
        <v>660</v>
      </c>
      <c r="B607" s="37" t="s">
        <v>411</v>
      </c>
      <c r="C607" s="37" t="s">
        <v>791</v>
      </c>
      <c r="D607" s="37" t="s">
        <v>831</v>
      </c>
      <c r="E607" s="37" t="s">
        <v>317</v>
      </c>
      <c r="F607" s="38">
        <v>0</v>
      </c>
      <c r="G607" s="52">
        <v>6504649.4900000002</v>
      </c>
      <c r="H607" s="52">
        <v>6504649.4900000002</v>
      </c>
      <c r="I607" s="46">
        <f t="shared" si="7"/>
        <v>100</v>
      </c>
    </row>
    <row r="608" spans="1:9" ht="37.5" x14ac:dyDescent="0.2">
      <c r="A608" s="36" t="s">
        <v>910</v>
      </c>
      <c r="B608" s="37" t="s">
        <v>411</v>
      </c>
      <c r="C608" s="37" t="s">
        <v>791</v>
      </c>
      <c r="D608" s="37" t="s">
        <v>818</v>
      </c>
      <c r="E608" s="37" t="s">
        <v>602</v>
      </c>
      <c r="F608" s="38">
        <v>19874420</v>
      </c>
      <c r="G608" s="52">
        <v>15472832</v>
      </c>
      <c r="H608" s="52">
        <v>13670068.460000001</v>
      </c>
      <c r="I608" s="46">
        <f t="shared" si="7"/>
        <v>88.34884564118579</v>
      </c>
    </row>
    <row r="609" spans="1:9" ht="56.25" x14ac:dyDescent="0.2">
      <c r="A609" s="36" t="s">
        <v>837</v>
      </c>
      <c r="B609" s="37" t="s">
        <v>411</v>
      </c>
      <c r="C609" s="37" t="s">
        <v>791</v>
      </c>
      <c r="D609" s="37" t="s">
        <v>818</v>
      </c>
      <c r="E609" s="37" t="s">
        <v>315</v>
      </c>
      <c r="F609" s="38">
        <v>19874420</v>
      </c>
      <c r="G609" s="52">
        <v>15472832</v>
      </c>
      <c r="H609" s="52">
        <v>13670068.460000001</v>
      </c>
      <c r="I609" s="46">
        <f t="shared" si="7"/>
        <v>88.34884564118579</v>
      </c>
    </row>
    <row r="610" spans="1:9" ht="18.75" x14ac:dyDescent="0.2">
      <c r="A610" s="36" t="s">
        <v>660</v>
      </c>
      <c r="B610" s="37" t="s">
        <v>411</v>
      </c>
      <c r="C610" s="37" t="s">
        <v>791</v>
      </c>
      <c r="D610" s="37" t="s">
        <v>818</v>
      </c>
      <c r="E610" s="37" t="s">
        <v>317</v>
      </c>
      <c r="F610" s="38">
        <v>19874420</v>
      </c>
      <c r="G610" s="52">
        <v>15472832</v>
      </c>
      <c r="H610" s="52">
        <v>13670068.460000001</v>
      </c>
      <c r="I610" s="46">
        <f t="shared" si="7"/>
        <v>88.34884564118579</v>
      </c>
    </row>
    <row r="611" spans="1:9" ht="75" x14ac:dyDescent="0.2">
      <c r="A611" s="36" t="s">
        <v>914</v>
      </c>
      <c r="B611" s="37" t="s">
        <v>411</v>
      </c>
      <c r="C611" s="37" t="s">
        <v>791</v>
      </c>
      <c r="D611" s="37" t="s">
        <v>821</v>
      </c>
      <c r="E611" s="37" t="s">
        <v>602</v>
      </c>
      <c r="F611" s="38">
        <v>44304492.520000003</v>
      </c>
      <c r="G611" s="52">
        <v>39561225.850000001</v>
      </c>
      <c r="H611" s="52">
        <v>37254093.560000002</v>
      </c>
      <c r="I611" s="46">
        <f t="shared" si="7"/>
        <v>94.168198177812528</v>
      </c>
    </row>
    <row r="612" spans="1:9" ht="56.25" x14ac:dyDescent="0.2">
      <c r="A612" s="36" t="s">
        <v>837</v>
      </c>
      <c r="B612" s="37" t="s">
        <v>411</v>
      </c>
      <c r="C612" s="37" t="s">
        <v>791</v>
      </c>
      <c r="D612" s="37" t="s">
        <v>821</v>
      </c>
      <c r="E612" s="37" t="s">
        <v>315</v>
      </c>
      <c r="F612" s="38">
        <v>44304492.520000003</v>
      </c>
      <c r="G612" s="52">
        <v>39561225.850000001</v>
      </c>
      <c r="H612" s="52">
        <v>37254093.560000002</v>
      </c>
      <c r="I612" s="46">
        <f t="shared" si="7"/>
        <v>94.168198177812528</v>
      </c>
    </row>
    <row r="613" spans="1:9" ht="18.75" x14ac:dyDescent="0.2">
      <c r="A613" s="36" t="s">
        <v>660</v>
      </c>
      <c r="B613" s="37" t="s">
        <v>411</v>
      </c>
      <c r="C613" s="37" t="s">
        <v>791</v>
      </c>
      <c r="D613" s="37" t="s">
        <v>821</v>
      </c>
      <c r="E613" s="37" t="s">
        <v>317</v>
      </c>
      <c r="F613" s="38">
        <v>44304492.520000003</v>
      </c>
      <c r="G613" s="38">
        <v>39561225.850000001</v>
      </c>
      <c r="H613" s="38">
        <v>37254093.560000002</v>
      </c>
      <c r="I613" s="46">
        <f t="shared" si="7"/>
        <v>94.168198177812528</v>
      </c>
    </row>
    <row r="614" spans="1:9" ht="56.25" x14ac:dyDescent="0.2">
      <c r="A614" s="36" t="s">
        <v>1192</v>
      </c>
      <c r="B614" s="37" t="s">
        <v>411</v>
      </c>
      <c r="C614" s="37" t="s">
        <v>791</v>
      </c>
      <c r="D614" s="37" t="s">
        <v>1166</v>
      </c>
      <c r="E614" s="37" t="s">
        <v>602</v>
      </c>
      <c r="F614" s="38">
        <v>13599996.970000001</v>
      </c>
      <c r="G614" s="52">
        <v>8753532.3200000003</v>
      </c>
      <c r="H614" s="52">
        <v>8380162.7300000004</v>
      </c>
      <c r="I614" s="46">
        <f t="shared" si="7"/>
        <v>95.734640870098488</v>
      </c>
    </row>
    <row r="615" spans="1:9" ht="56.25" x14ac:dyDescent="0.2">
      <c r="A615" s="36" t="s">
        <v>837</v>
      </c>
      <c r="B615" s="37" t="s">
        <v>411</v>
      </c>
      <c r="C615" s="37" t="s">
        <v>791</v>
      </c>
      <c r="D615" s="37" t="s">
        <v>1166</v>
      </c>
      <c r="E615" s="37" t="s">
        <v>315</v>
      </c>
      <c r="F615" s="38">
        <v>13599996.970000001</v>
      </c>
      <c r="G615" s="52">
        <v>8753532.3200000003</v>
      </c>
      <c r="H615" s="52">
        <v>8380162.7300000004</v>
      </c>
      <c r="I615" s="46">
        <f t="shared" si="7"/>
        <v>95.734640870098488</v>
      </c>
    </row>
    <row r="616" spans="1:9" ht="18.75" x14ac:dyDescent="0.2">
      <c r="A616" s="36" t="s">
        <v>660</v>
      </c>
      <c r="B616" s="37" t="s">
        <v>411</v>
      </c>
      <c r="C616" s="37" t="s">
        <v>791</v>
      </c>
      <c r="D616" s="37" t="s">
        <v>1166</v>
      </c>
      <c r="E616" s="37" t="s">
        <v>317</v>
      </c>
      <c r="F616" s="38">
        <v>13599996.970000001</v>
      </c>
      <c r="G616" s="52">
        <v>8753532.3200000003</v>
      </c>
      <c r="H616" s="52">
        <v>8380162.7300000004</v>
      </c>
      <c r="I616" s="46">
        <f t="shared" si="7"/>
        <v>95.734640870098488</v>
      </c>
    </row>
    <row r="617" spans="1:9" ht="131.25" x14ac:dyDescent="0.2">
      <c r="A617" s="36" t="s">
        <v>839</v>
      </c>
      <c r="B617" s="37" t="s">
        <v>411</v>
      </c>
      <c r="C617" s="37" t="s">
        <v>791</v>
      </c>
      <c r="D617" s="37" t="s">
        <v>830</v>
      </c>
      <c r="E617" s="37" t="s">
        <v>602</v>
      </c>
      <c r="F617" s="38">
        <v>0</v>
      </c>
      <c r="G617" s="38">
        <v>5440818</v>
      </c>
      <c r="H617" s="38">
        <v>5440818</v>
      </c>
      <c r="I617" s="46">
        <f t="shared" si="7"/>
        <v>100</v>
      </c>
    </row>
    <row r="618" spans="1:9" ht="56.25" x14ac:dyDescent="0.2">
      <c r="A618" s="36" t="s">
        <v>837</v>
      </c>
      <c r="B618" s="37" t="s">
        <v>411</v>
      </c>
      <c r="C618" s="37" t="s">
        <v>791</v>
      </c>
      <c r="D618" s="37" t="s">
        <v>830</v>
      </c>
      <c r="E618" s="37" t="s">
        <v>315</v>
      </c>
      <c r="F618" s="38">
        <v>0</v>
      </c>
      <c r="G618" s="52">
        <v>5440818</v>
      </c>
      <c r="H618" s="52">
        <v>5440818</v>
      </c>
      <c r="I618" s="46">
        <f t="shared" si="7"/>
        <v>100</v>
      </c>
    </row>
    <row r="619" spans="1:9" ht="18.75" x14ac:dyDescent="0.2">
      <c r="A619" s="36" t="s">
        <v>660</v>
      </c>
      <c r="B619" s="37" t="s">
        <v>411</v>
      </c>
      <c r="C619" s="37" t="s">
        <v>791</v>
      </c>
      <c r="D619" s="37" t="s">
        <v>830</v>
      </c>
      <c r="E619" s="37" t="s">
        <v>317</v>
      </c>
      <c r="F619" s="38">
        <v>0</v>
      </c>
      <c r="G619" s="52">
        <v>5440818</v>
      </c>
      <c r="H619" s="52">
        <v>5440818</v>
      </c>
      <c r="I619" s="46">
        <f t="shared" si="7"/>
        <v>100</v>
      </c>
    </row>
    <row r="620" spans="1:9" ht="18.75" x14ac:dyDescent="0.2">
      <c r="A620" s="36" t="s">
        <v>656</v>
      </c>
      <c r="B620" s="37" t="s">
        <v>411</v>
      </c>
      <c r="C620" s="37" t="s">
        <v>657</v>
      </c>
      <c r="D620" s="37" t="s">
        <v>601</v>
      </c>
      <c r="E620" s="37" t="s">
        <v>602</v>
      </c>
      <c r="F620" s="38">
        <v>808080</v>
      </c>
      <c r="G620" s="52">
        <v>808080</v>
      </c>
      <c r="H620" s="52">
        <v>533693.78</v>
      </c>
      <c r="I620" s="46">
        <f t="shared" si="7"/>
        <v>66.044671319671323</v>
      </c>
    </row>
    <row r="621" spans="1:9" ht="56.25" x14ac:dyDescent="0.2">
      <c r="A621" s="36" t="s">
        <v>915</v>
      </c>
      <c r="B621" s="37" t="s">
        <v>411</v>
      </c>
      <c r="C621" s="37" t="s">
        <v>657</v>
      </c>
      <c r="D621" s="37" t="s">
        <v>822</v>
      </c>
      <c r="E621" s="37" t="s">
        <v>602</v>
      </c>
      <c r="F621" s="38">
        <v>808080</v>
      </c>
      <c r="G621" s="52">
        <v>808080</v>
      </c>
      <c r="H621" s="52">
        <v>533693.78</v>
      </c>
      <c r="I621" s="46">
        <f t="shared" si="7"/>
        <v>66.044671319671323</v>
      </c>
    </row>
    <row r="622" spans="1:9" ht="56.25" x14ac:dyDescent="0.2">
      <c r="A622" s="36" t="s">
        <v>837</v>
      </c>
      <c r="B622" s="37" t="s">
        <v>411</v>
      </c>
      <c r="C622" s="37" t="s">
        <v>657</v>
      </c>
      <c r="D622" s="37" t="s">
        <v>822</v>
      </c>
      <c r="E622" s="37" t="s">
        <v>315</v>
      </c>
      <c r="F622" s="38">
        <v>808080</v>
      </c>
      <c r="G622" s="52">
        <v>808080</v>
      </c>
      <c r="H622" s="52">
        <v>533693.78</v>
      </c>
      <c r="I622" s="46">
        <f t="shared" si="7"/>
        <v>66.044671319671323</v>
      </c>
    </row>
    <row r="623" spans="1:9" ht="18.75" x14ac:dyDescent="0.2">
      <c r="A623" s="43" t="s">
        <v>660</v>
      </c>
      <c r="B623" s="37" t="s">
        <v>411</v>
      </c>
      <c r="C623" s="37" t="s">
        <v>657</v>
      </c>
      <c r="D623" s="37" t="s">
        <v>822</v>
      </c>
      <c r="E623" s="37" t="s">
        <v>317</v>
      </c>
      <c r="F623" s="38">
        <v>808080</v>
      </c>
      <c r="G623" s="52">
        <v>808080</v>
      </c>
      <c r="H623" s="52">
        <v>533693.78</v>
      </c>
      <c r="I623" s="46">
        <f t="shared" si="7"/>
        <v>66.044671319671323</v>
      </c>
    </row>
    <row r="624" spans="1:9" ht="18.75" x14ac:dyDescent="0.2">
      <c r="A624" s="36" t="s">
        <v>667</v>
      </c>
      <c r="B624" s="37" t="s">
        <v>411</v>
      </c>
      <c r="C624" s="37" t="s">
        <v>668</v>
      </c>
      <c r="D624" s="37" t="s">
        <v>601</v>
      </c>
      <c r="E624" s="37" t="s">
        <v>602</v>
      </c>
      <c r="F624" s="38">
        <v>41514804</v>
      </c>
      <c r="G624" s="52">
        <v>33830036.57</v>
      </c>
      <c r="H624" s="52">
        <v>32519906.109999999</v>
      </c>
      <c r="I624" s="46">
        <f t="shared" si="7"/>
        <v>96.127315862372427</v>
      </c>
    </row>
    <row r="625" spans="1:9" ht="37.5" x14ac:dyDescent="0.2">
      <c r="A625" s="36" t="s">
        <v>607</v>
      </c>
      <c r="B625" s="37" t="s">
        <v>411</v>
      </c>
      <c r="C625" s="37" t="s">
        <v>668</v>
      </c>
      <c r="D625" s="37" t="s">
        <v>823</v>
      </c>
      <c r="E625" s="37" t="s">
        <v>602</v>
      </c>
      <c r="F625" s="38">
        <v>3718353</v>
      </c>
      <c r="G625" s="52">
        <v>3967889</v>
      </c>
      <c r="H625" s="52">
        <v>3909903.17</v>
      </c>
      <c r="I625" s="46">
        <f t="shared" si="7"/>
        <v>98.538622678204959</v>
      </c>
    </row>
    <row r="626" spans="1:9" ht="93.75" x14ac:dyDescent="0.2">
      <c r="A626" s="36" t="s">
        <v>609</v>
      </c>
      <c r="B626" s="37" t="s">
        <v>411</v>
      </c>
      <c r="C626" s="37" t="s">
        <v>668</v>
      </c>
      <c r="D626" s="37" t="s">
        <v>823</v>
      </c>
      <c r="E626" s="37" t="s">
        <v>278</v>
      </c>
      <c r="F626" s="38">
        <v>3718353</v>
      </c>
      <c r="G626" s="52">
        <v>3967889</v>
      </c>
      <c r="H626" s="52">
        <v>3909903.17</v>
      </c>
      <c r="I626" s="46">
        <f t="shared" si="7"/>
        <v>98.538622678204959</v>
      </c>
    </row>
    <row r="627" spans="1:9" ht="37.5" x14ac:dyDescent="0.2">
      <c r="A627" s="36" t="s">
        <v>610</v>
      </c>
      <c r="B627" s="37" t="s">
        <v>411</v>
      </c>
      <c r="C627" s="37" t="s">
        <v>668</v>
      </c>
      <c r="D627" s="37" t="s">
        <v>823</v>
      </c>
      <c r="E627" s="37" t="s">
        <v>280</v>
      </c>
      <c r="F627" s="38">
        <v>3718353</v>
      </c>
      <c r="G627" s="52">
        <v>3967889</v>
      </c>
      <c r="H627" s="52">
        <v>3909903.17</v>
      </c>
      <c r="I627" s="46">
        <f t="shared" si="7"/>
        <v>98.538622678204959</v>
      </c>
    </row>
    <row r="628" spans="1:9" ht="56.25" x14ac:dyDescent="0.2">
      <c r="A628" s="36" t="s">
        <v>847</v>
      </c>
      <c r="B628" s="37" t="s">
        <v>411</v>
      </c>
      <c r="C628" s="37" t="s">
        <v>668</v>
      </c>
      <c r="D628" s="37" t="s">
        <v>824</v>
      </c>
      <c r="E628" s="37" t="s">
        <v>602</v>
      </c>
      <c r="F628" s="38">
        <v>7938366</v>
      </c>
      <c r="G628" s="52">
        <v>7910212</v>
      </c>
      <c r="H628" s="52">
        <v>7406753.9900000002</v>
      </c>
      <c r="I628" s="46">
        <f t="shared" si="7"/>
        <v>93.635341126129106</v>
      </c>
    </row>
    <row r="629" spans="1:9" ht="93.75" x14ac:dyDescent="0.2">
      <c r="A629" s="36" t="s">
        <v>609</v>
      </c>
      <c r="B629" s="37" t="s">
        <v>411</v>
      </c>
      <c r="C629" s="37" t="s">
        <v>668</v>
      </c>
      <c r="D629" s="37" t="s">
        <v>824</v>
      </c>
      <c r="E629" s="37" t="s">
        <v>278</v>
      </c>
      <c r="F629" s="38">
        <v>7763188</v>
      </c>
      <c r="G629" s="52">
        <v>7735034</v>
      </c>
      <c r="H629" s="52">
        <v>7262473.2400000002</v>
      </c>
      <c r="I629" s="46">
        <f t="shared" si="7"/>
        <v>93.89064404888201</v>
      </c>
    </row>
    <row r="630" spans="1:9" ht="37.5" x14ac:dyDescent="0.2">
      <c r="A630" s="36" t="s">
        <v>676</v>
      </c>
      <c r="B630" s="37" t="s">
        <v>411</v>
      </c>
      <c r="C630" s="37" t="s">
        <v>668</v>
      </c>
      <c r="D630" s="37" t="s">
        <v>824</v>
      </c>
      <c r="E630" s="37" t="s">
        <v>334</v>
      </c>
      <c r="F630" s="38">
        <v>7763188</v>
      </c>
      <c r="G630" s="52">
        <v>7735034</v>
      </c>
      <c r="H630" s="52">
        <v>7262473.2400000002</v>
      </c>
      <c r="I630" s="46">
        <f t="shared" si="7"/>
        <v>93.89064404888201</v>
      </c>
    </row>
    <row r="631" spans="1:9" ht="37.5" x14ac:dyDescent="0.2">
      <c r="A631" s="36" t="s">
        <v>611</v>
      </c>
      <c r="B631" s="37" t="s">
        <v>411</v>
      </c>
      <c r="C631" s="37" t="s">
        <v>668</v>
      </c>
      <c r="D631" s="37" t="s">
        <v>824</v>
      </c>
      <c r="E631" s="37" t="s">
        <v>282</v>
      </c>
      <c r="F631" s="38">
        <v>175178</v>
      </c>
      <c r="G631" s="52">
        <v>175178</v>
      </c>
      <c r="H631" s="52">
        <v>144280.75</v>
      </c>
      <c r="I631" s="46">
        <f t="shared" si="7"/>
        <v>82.36236856226239</v>
      </c>
    </row>
    <row r="632" spans="1:9" ht="37.5" x14ac:dyDescent="0.2">
      <c r="A632" s="36" t="s">
        <v>612</v>
      </c>
      <c r="B632" s="37" t="s">
        <v>411</v>
      </c>
      <c r="C632" s="37" t="s">
        <v>668</v>
      </c>
      <c r="D632" s="37" t="s">
        <v>824</v>
      </c>
      <c r="E632" s="37" t="s">
        <v>284</v>
      </c>
      <c r="F632" s="38">
        <v>175178</v>
      </c>
      <c r="G632" s="52">
        <v>175178</v>
      </c>
      <c r="H632" s="52">
        <v>144280.75</v>
      </c>
      <c r="I632" s="46">
        <f t="shared" si="7"/>
        <v>82.36236856226239</v>
      </c>
    </row>
    <row r="633" spans="1:9" ht="56.25" x14ac:dyDescent="0.2">
      <c r="A633" s="36" t="s">
        <v>917</v>
      </c>
      <c r="B633" s="37" t="s">
        <v>411</v>
      </c>
      <c r="C633" s="37" t="s">
        <v>668</v>
      </c>
      <c r="D633" s="37" t="s">
        <v>828</v>
      </c>
      <c r="E633" s="37" t="s">
        <v>602</v>
      </c>
      <c r="F633" s="38">
        <v>1397180</v>
      </c>
      <c r="G633" s="52">
        <v>1397180</v>
      </c>
      <c r="H633" s="52">
        <v>1368239.78</v>
      </c>
      <c r="I633" s="46">
        <f t="shared" si="7"/>
        <v>97.928669176484064</v>
      </c>
    </row>
    <row r="634" spans="1:9" ht="37.5" x14ac:dyDescent="0.2">
      <c r="A634" s="36" t="s">
        <v>611</v>
      </c>
      <c r="B634" s="37" t="s">
        <v>411</v>
      </c>
      <c r="C634" s="37" t="s">
        <v>668</v>
      </c>
      <c r="D634" s="37" t="s">
        <v>828</v>
      </c>
      <c r="E634" s="37" t="s">
        <v>282</v>
      </c>
      <c r="F634" s="38">
        <v>1397180</v>
      </c>
      <c r="G634" s="52">
        <v>1397180</v>
      </c>
      <c r="H634" s="52">
        <v>1368239.78</v>
      </c>
      <c r="I634" s="46">
        <f t="shared" si="7"/>
        <v>97.928669176484064</v>
      </c>
    </row>
    <row r="635" spans="1:9" ht="37.5" x14ac:dyDescent="0.2">
      <c r="A635" s="36" t="s">
        <v>612</v>
      </c>
      <c r="B635" s="37" t="s">
        <v>411</v>
      </c>
      <c r="C635" s="37" t="s">
        <v>668</v>
      </c>
      <c r="D635" s="37" t="s">
        <v>828</v>
      </c>
      <c r="E635" s="37" t="s">
        <v>284</v>
      </c>
      <c r="F635" s="38">
        <v>1397180</v>
      </c>
      <c r="G635" s="52">
        <v>1397180</v>
      </c>
      <c r="H635" s="52">
        <v>1368239.78</v>
      </c>
      <c r="I635" s="46">
        <f t="shared" si="7"/>
        <v>97.928669176484064</v>
      </c>
    </row>
    <row r="636" spans="1:9" ht="37.5" x14ac:dyDescent="0.2">
      <c r="A636" s="36" t="s">
        <v>838</v>
      </c>
      <c r="B636" s="37" t="s">
        <v>411</v>
      </c>
      <c r="C636" s="37" t="s">
        <v>668</v>
      </c>
      <c r="D636" s="37" t="s">
        <v>825</v>
      </c>
      <c r="E636" s="37" t="s">
        <v>602</v>
      </c>
      <c r="F636" s="38">
        <v>842400</v>
      </c>
      <c r="G636" s="52">
        <v>842400</v>
      </c>
      <c r="H636" s="52">
        <v>533943</v>
      </c>
      <c r="I636" s="46">
        <f t="shared" si="7"/>
        <v>63.383547008547005</v>
      </c>
    </row>
    <row r="637" spans="1:9" ht="37.5" x14ac:dyDescent="0.2">
      <c r="A637" s="36" t="s">
        <v>611</v>
      </c>
      <c r="B637" s="37" t="s">
        <v>411</v>
      </c>
      <c r="C637" s="37" t="s">
        <v>668</v>
      </c>
      <c r="D637" s="37" t="s">
        <v>825</v>
      </c>
      <c r="E637" s="37" t="s">
        <v>282</v>
      </c>
      <c r="F637" s="38">
        <v>842400</v>
      </c>
      <c r="G637" s="52">
        <v>842400</v>
      </c>
      <c r="H637" s="52">
        <v>533943</v>
      </c>
      <c r="I637" s="46">
        <f t="shared" si="7"/>
        <v>63.383547008547005</v>
      </c>
    </row>
    <row r="638" spans="1:9" ht="37.5" x14ac:dyDescent="0.2">
      <c r="A638" s="36" t="s">
        <v>612</v>
      </c>
      <c r="B638" s="37" t="s">
        <v>411</v>
      </c>
      <c r="C638" s="37" t="s">
        <v>668</v>
      </c>
      <c r="D638" s="37" t="s">
        <v>825</v>
      </c>
      <c r="E638" s="37" t="s">
        <v>284</v>
      </c>
      <c r="F638" s="38">
        <v>842400</v>
      </c>
      <c r="G638" s="52">
        <v>842400</v>
      </c>
      <c r="H638" s="52">
        <v>533943</v>
      </c>
      <c r="I638" s="46">
        <f t="shared" si="7"/>
        <v>63.383547008547005</v>
      </c>
    </row>
    <row r="639" spans="1:9" ht="18.75" x14ac:dyDescent="0.2">
      <c r="A639" s="36" t="s">
        <v>918</v>
      </c>
      <c r="B639" s="37" t="s">
        <v>411</v>
      </c>
      <c r="C639" s="37" t="s">
        <v>668</v>
      </c>
      <c r="D639" s="37" t="s">
        <v>829</v>
      </c>
      <c r="E639" s="37" t="s">
        <v>602</v>
      </c>
      <c r="F639" s="38">
        <v>1822500</v>
      </c>
      <c r="G639" s="52">
        <v>1822500</v>
      </c>
      <c r="H639" s="52">
        <v>1720000</v>
      </c>
      <c r="I639" s="46">
        <f t="shared" si="7"/>
        <v>94.375857338820296</v>
      </c>
    </row>
    <row r="640" spans="1:9" ht="37.5" x14ac:dyDescent="0.2">
      <c r="A640" s="36" t="s">
        <v>840</v>
      </c>
      <c r="B640" s="37" t="s">
        <v>411</v>
      </c>
      <c r="C640" s="37" t="s">
        <v>668</v>
      </c>
      <c r="D640" s="37" t="s">
        <v>829</v>
      </c>
      <c r="E640" s="37" t="s">
        <v>322</v>
      </c>
      <c r="F640" s="38">
        <v>1822500</v>
      </c>
      <c r="G640" s="52">
        <v>1822500</v>
      </c>
      <c r="H640" s="52">
        <v>1720000</v>
      </c>
      <c r="I640" s="46">
        <f t="shared" si="7"/>
        <v>94.375857338820296</v>
      </c>
    </row>
    <row r="641" spans="1:9" ht="18.75" x14ac:dyDescent="0.2">
      <c r="A641" s="36" t="s">
        <v>666</v>
      </c>
      <c r="B641" s="37" t="s">
        <v>411</v>
      </c>
      <c r="C641" s="37" t="s">
        <v>668</v>
      </c>
      <c r="D641" s="37" t="s">
        <v>829</v>
      </c>
      <c r="E641" s="37" t="s">
        <v>423</v>
      </c>
      <c r="F641" s="38">
        <v>1822500</v>
      </c>
      <c r="G641" s="52">
        <v>1822500</v>
      </c>
      <c r="H641" s="52">
        <v>1720000</v>
      </c>
      <c r="I641" s="46">
        <f t="shared" si="7"/>
        <v>94.375857338820296</v>
      </c>
    </row>
    <row r="642" spans="1:9" ht="37.5" x14ac:dyDescent="0.2">
      <c r="A642" s="36" t="s">
        <v>919</v>
      </c>
      <c r="B642" s="37" t="s">
        <v>411</v>
      </c>
      <c r="C642" s="37" t="s">
        <v>668</v>
      </c>
      <c r="D642" s="37" t="s">
        <v>832</v>
      </c>
      <c r="E642" s="37" t="s">
        <v>602</v>
      </c>
      <c r="F642" s="38">
        <v>2568384</v>
      </c>
      <c r="G642" s="52">
        <v>2830464</v>
      </c>
      <c r="H642" s="52">
        <v>2830464</v>
      </c>
      <c r="I642" s="46">
        <f t="shared" ref="I642:I673" si="8">H642/G642*100</f>
        <v>100</v>
      </c>
    </row>
    <row r="643" spans="1:9" ht="56.25" x14ac:dyDescent="0.2">
      <c r="A643" s="36" t="s">
        <v>837</v>
      </c>
      <c r="B643" s="37" t="s">
        <v>411</v>
      </c>
      <c r="C643" s="37" t="s">
        <v>668</v>
      </c>
      <c r="D643" s="37" t="s">
        <v>832</v>
      </c>
      <c r="E643" s="37" t="s">
        <v>315</v>
      </c>
      <c r="F643" s="38">
        <v>2568384</v>
      </c>
      <c r="G643" s="52">
        <v>2830464</v>
      </c>
      <c r="H643" s="52">
        <v>2830464</v>
      </c>
      <c r="I643" s="46">
        <f t="shared" si="8"/>
        <v>100</v>
      </c>
    </row>
    <row r="644" spans="1:9" ht="18.75" x14ac:dyDescent="0.2">
      <c r="A644" s="36" t="s">
        <v>660</v>
      </c>
      <c r="B644" s="37" t="s">
        <v>411</v>
      </c>
      <c r="C644" s="37" t="s">
        <v>668</v>
      </c>
      <c r="D644" s="37" t="s">
        <v>832</v>
      </c>
      <c r="E644" s="37" t="s">
        <v>317</v>
      </c>
      <c r="F644" s="38">
        <v>2568384</v>
      </c>
      <c r="G644" s="52">
        <v>2830464</v>
      </c>
      <c r="H644" s="52">
        <v>2830464</v>
      </c>
      <c r="I644" s="46">
        <f t="shared" si="8"/>
        <v>100</v>
      </c>
    </row>
    <row r="645" spans="1:9" ht="131.25" x14ac:dyDescent="0.2">
      <c r="A645" s="36" t="s">
        <v>839</v>
      </c>
      <c r="B645" s="37" t="s">
        <v>411</v>
      </c>
      <c r="C645" s="37" t="s">
        <v>668</v>
      </c>
      <c r="D645" s="37" t="s">
        <v>830</v>
      </c>
      <c r="E645" s="37" t="s">
        <v>602</v>
      </c>
      <c r="F645" s="38">
        <v>10026000</v>
      </c>
      <c r="G645" s="52">
        <v>0</v>
      </c>
      <c r="H645" s="52">
        <v>0</v>
      </c>
      <c r="I645" s="46" t="e">
        <f t="shared" si="8"/>
        <v>#DIV/0!</v>
      </c>
    </row>
    <row r="646" spans="1:9" ht="37.5" x14ac:dyDescent="0.2">
      <c r="A646" s="36" t="s">
        <v>840</v>
      </c>
      <c r="B646" s="37" t="s">
        <v>411</v>
      </c>
      <c r="C646" s="37" t="s">
        <v>668</v>
      </c>
      <c r="D646" s="37" t="s">
        <v>830</v>
      </c>
      <c r="E646" s="37" t="s">
        <v>322</v>
      </c>
      <c r="F646" s="38">
        <v>10026000</v>
      </c>
      <c r="G646" s="52">
        <v>0</v>
      </c>
      <c r="H646" s="52">
        <v>0</v>
      </c>
      <c r="I646" s="46" t="e">
        <f t="shared" si="8"/>
        <v>#DIV/0!</v>
      </c>
    </row>
    <row r="647" spans="1:9" ht="37.5" x14ac:dyDescent="0.2">
      <c r="A647" s="36" t="s">
        <v>797</v>
      </c>
      <c r="B647" s="37" t="s">
        <v>411</v>
      </c>
      <c r="C647" s="37" t="s">
        <v>668</v>
      </c>
      <c r="D647" s="37" t="s">
        <v>830</v>
      </c>
      <c r="E647" s="37" t="s">
        <v>402</v>
      </c>
      <c r="F647" s="38">
        <v>10026000</v>
      </c>
      <c r="G647" s="52">
        <v>0</v>
      </c>
      <c r="H647" s="52">
        <v>0</v>
      </c>
      <c r="I647" s="46" t="e">
        <f t="shared" si="8"/>
        <v>#DIV/0!</v>
      </c>
    </row>
    <row r="648" spans="1:9" ht="56.25" x14ac:dyDescent="0.2">
      <c r="A648" s="36" t="s">
        <v>847</v>
      </c>
      <c r="B648" s="37" t="s">
        <v>411</v>
      </c>
      <c r="C648" s="37" t="s">
        <v>668</v>
      </c>
      <c r="D648" s="37" t="s">
        <v>826</v>
      </c>
      <c r="E648" s="37" t="s">
        <v>602</v>
      </c>
      <c r="F648" s="38">
        <v>10046930</v>
      </c>
      <c r="G648" s="52">
        <v>11133460</v>
      </c>
      <c r="H648" s="52">
        <v>10828508.800000001</v>
      </c>
      <c r="I648" s="46">
        <f t="shared" si="8"/>
        <v>97.260948528130513</v>
      </c>
    </row>
    <row r="649" spans="1:9" ht="93.75" x14ac:dyDescent="0.2">
      <c r="A649" s="36" t="s">
        <v>609</v>
      </c>
      <c r="B649" s="37" t="s">
        <v>411</v>
      </c>
      <c r="C649" s="37" t="s">
        <v>668</v>
      </c>
      <c r="D649" s="37" t="s">
        <v>826</v>
      </c>
      <c r="E649" s="37" t="s">
        <v>278</v>
      </c>
      <c r="F649" s="38">
        <v>9660351</v>
      </c>
      <c r="G649" s="52">
        <v>10746881</v>
      </c>
      <c r="H649" s="52">
        <v>10515754.189999999</v>
      </c>
      <c r="I649" s="46">
        <f t="shared" si="8"/>
        <v>97.849359176862563</v>
      </c>
    </row>
    <row r="650" spans="1:9" ht="37.5" x14ac:dyDescent="0.2">
      <c r="A650" s="36" t="s">
        <v>676</v>
      </c>
      <c r="B650" s="37" t="s">
        <v>411</v>
      </c>
      <c r="C650" s="37" t="s">
        <v>668</v>
      </c>
      <c r="D650" s="37" t="s">
        <v>826</v>
      </c>
      <c r="E650" s="37" t="s">
        <v>334</v>
      </c>
      <c r="F650" s="38">
        <v>9660351</v>
      </c>
      <c r="G650" s="52">
        <v>10746881</v>
      </c>
      <c r="H650" s="52">
        <v>10515754.189999999</v>
      </c>
      <c r="I650" s="46">
        <f t="shared" si="8"/>
        <v>97.849359176862563</v>
      </c>
    </row>
    <row r="651" spans="1:9" ht="37.5" x14ac:dyDescent="0.2">
      <c r="A651" s="36" t="s">
        <v>611</v>
      </c>
      <c r="B651" s="37" t="s">
        <v>411</v>
      </c>
      <c r="C651" s="37" t="s">
        <v>668</v>
      </c>
      <c r="D651" s="37" t="s">
        <v>826</v>
      </c>
      <c r="E651" s="37" t="s">
        <v>282</v>
      </c>
      <c r="F651" s="38">
        <v>386019</v>
      </c>
      <c r="G651" s="52">
        <v>386019</v>
      </c>
      <c r="H651" s="52">
        <v>312194.61</v>
      </c>
      <c r="I651" s="46">
        <f t="shared" si="8"/>
        <v>80.875451726469421</v>
      </c>
    </row>
    <row r="652" spans="1:9" ht="37.5" x14ac:dyDescent="0.2">
      <c r="A652" s="36" t="s">
        <v>612</v>
      </c>
      <c r="B652" s="37" t="s">
        <v>411</v>
      </c>
      <c r="C652" s="37" t="s">
        <v>668</v>
      </c>
      <c r="D652" s="37" t="s">
        <v>826</v>
      </c>
      <c r="E652" s="37" t="s">
        <v>284</v>
      </c>
      <c r="F652" s="38">
        <v>386019</v>
      </c>
      <c r="G652" s="52">
        <v>386019</v>
      </c>
      <c r="H652" s="52">
        <v>312194.61</v>
      </c>
      <c r="I652" s="46">
        <f t="shared" si="8"/>
        <v>80.875451726469421</v>
      </c>
    </row>
    <row r="653" spans="1:9" ht="18.75" x14ac:dyDescent="0.2">
      <c r="A653" s="36" t="s">
        <v>613</v>
      </c>
      <c r="B653" s="37" t="s">
        <v>411</v>
      </c>
      <c r="C653" s="37" t="s">
        <v>668</v>
      </c>
      <c r="D653" s="37" t="s">
        <v>826</v>
      </c>
      <c r="E653" s="37" t="s">
        <v>286</v>
      </c>
      <c r="F653" s="38">
        <v>560</v>
      </c>
      <c r="G653" s="52">
        <v>560</v>
      </c>
      <c r="H653" s="52">
        <v>560</v>
      </c>
      <c r="I653" s="46">
        <f t="shared" si="8"/>
        <v>100</v>
      </c>
    </row>
    <row r="654" spans="1:9" ht="18.75" x14ac:dyDescent="0.2">
      <c r="A654" s="36" t="s">
        <v>614</v>
      </c>
      <c r="B654" s="37" t="s">
        <v>411</v>
      </c>
      <c r="C654" s="37" t="s">
        <v>668</v>
      </c>
      <c r="D654" s="37" t="s">
        <v>826</v>
      </c>
      <c r="E654" s="37" t="s">
        <v>288</v>
      </c>
      <c r="F654" s="38">
        <v>560</v>
      </c>
      <c r="G654" s="52">
        <v>560</v>
      </c>
      <c r="H654" s="52">
        <v>560</v>
      </c>
      <c r="I654" s="46">
        <f t="shared" si="8"/>
        <v>100</v>
      </c>
    </row>
    <row r="655" spans="1:9" ht="56.25" x14ac:dyDescent="0.2">
      <c r="A655" s="36" t="s">
        <v>847</v>
      </c>
      <c r="B655" s="37" t="s">
        <v>411</v>
      </c>
      <c r="C655" s="37" t="s">
        <v>668</v>
      </c>
      <c r="D655" s="37" t="s">
        <v>827</v>
      </c>
      <c r="E655" s="37" t="s">
        <v>602</v>
      </c>
      <c r="F655" s="38">
        <v>3154691</v>
      </c>
      <c r="G655" s="52">
        <v>3586465</v>
      </c>
      <c r="H655" s="52">
        <v>3582626.8</v>
      </c>
      <c r="I655" s="46">
        <f t="shared" si="8"/>
        <v>99.892980971513722</v>
      </c>
    </row>
    <row r="656" spans="1:9" ht="93.75" x14ac:dyDescent="0.2">
      <c r="A656" s="36" t="s">
        <v>609</v>
      </c>
      <c r="B656" s="37" t="s">
        <v>411</v>
      </c>
      <c r="C656" s="37" t="s">
        <v>668</v>
      </c>
      <c r="D656" s="37" t="s">
        <v>827</v>
      </c>
      <c r="E656" s="37" t="s">
        <v>278</v>
      </c>
      <c r="F656" s="38">
        <v>3154691</v>
      </c>
      <c r="G656" s="38">
        <v>3586465</v>
      </c>
      <c r="H656" s="38">
        <v>3582626.8</v>
      </c>
      <c r="I656" s="46">
        <f t="shared" si="8"/>
        <v>99.892980971513722</v>
      </c>
    </row>
    <row r="657" spans="1:9" ht="37.5" x14ac:dyDescent="0.2">
      <c r="A657" s="36" t="s">
        <v>676</v>
      </c>
      <c r="B657" s="37" t="s">
        <v>411</v>
      </c>
      <c r="C657" s="37" t="s">
        <v>668</v>
      </c>
      <c r="D657" s="37" t="s">
        <v>827</v>
      </c>
      <c r="E657" s="37" t="s">
        <v>334</v>
      </c>
      <c r="F657" s="38">
        <v>3154691</v>
      </c>
      <c r="G657" s="38">
        <v>3586465</v>
      </c>
      <c r="H657" s="38">
        <v>3582626.8</v>
      </c>
      <c r="I657" s="46">
        <f t="shared" si="8"/>
        <v>99.892980971513722</v>
      </c>
    </row>
    <row r="658" spans="1:9" ht="75" x14ac:dyDescent="0.2">
      <c r="A658" s="36" t="s">
        <v>1323</v>
      </c>
      <c r="B658" s="37" t="s">
        <v>411</v>
      </c>
      <c r="C658" s="37" t="s">
        <v>668</v>
      </c>
      <c r="D658" s="37" t="s">
        <v>1311</v>
      </c>
      <c r="E658" s="37" t="s">
        <v>602</v>
      </c>
      <c r="F658" s="38">
        <v>0</v>
      </c>
      <c r="G658" s="38">
        <v>108026.74</v>
      </c>
      <c r="H658" s="38">
        <v>108026.74</v>
      </c>
      <c r="I658" s="46">
        <f t="shared" si="8"/>
        <v>100</v>
      </c>
    </row>
    <row r="659" spans="1:9" ht="93.75" x14ac:dyDescent="0.2">
      <c r="A659" s="36" t="s">
        <v>609</v>
      </c>
      <c r="B659" s="37" t="s">
        <v>411</v>
      </c>
      <c r="C659" s="37" t="s">
        <v>668</v>
      </c>
      <c r="D659" s="37" t="s">
        <v>1311</v>
      </c>
      <c r="E659" s="37" t="s">
        <v>278</v>
      </c>
      <c r="F659" s="38">
        <v>0</v>
      </c>
      <c r="G659" s="38">
        <v>108026.74</v>
      </c>
      <c r="H659" s="38">
        <v>108026.74</v>
      </c>
      <c r="I659" s="46">
        <f t="shared" si="8"/>
        <v>100</v>
      </c>
    </row>
    <row r="660" spans="1:9" ht="37.5" x14ac:dyDescent="0.2">
      <c r="A660" s="36" t="s">
        <v>610</v>
      </c>
      <c r="B660" s="37" t="s">
        <v>411</v>
      </c>
      <c r="C660" s="37" t="s">
        <v>668</v>
      </c>
      <c r="D660" s="37" t="s">
        <v>1311</v>
      </c>
      <c r="E660" s="37" t="s">
        <v>280</v>
      </c>
      <c r="F660" s="38">
        <v>0</v>
      </c>
      <c r="G660" s="38">
        <v>108026.74</v>
      </c>
      <c r="H660" s="38">
        <v>108026.74</v>
      </c>
      <c r="I660" s="46">
        <f t="shared" si="8"/>
        <v>100</v>
      </c>
    </row>
    <row r="661" spans="1:9" ht="37.5" x14ac:dyDescent="0.2">
      <c r="A661" s="36" t="s">
        <v>1289</v>
      </c>
      <c r="B661" s="37" t="s">
        <v>411</v>
      </c>
      <c r="C661" s="37" t="s">
        <v>668</v>
      </c>
      <c r="D661" s="37" t="s">
        <v>1288</v>
      </c>
      <c r="E661" s="37" t="s">
        <v>602</v>
      </c>
      <c r="F661" s="38">
        <v>0</v>
      </c>
      <c r="G661" s="38">
        <v>231439.83</v>
      </c>
      <c r="H661" s="38">
        <v>231439.83</v>
      </c>
      <c r="I661" s="46">
        <f t="shared" si="8"/>
        <v>100</v>
      </c>
    </row>
    <row r="662" spans="1:9" ht="93.75" x14ac:dyDescent="0.2">
      <c r="A662" s="36" t="s">
        <v>609</v>
      </c>
      <c r="B662" s="37" t="s">
        <v>411</v>
      </c>
      <c r="C662" s="37" t="s">
        <v>668</v>
      </c>
      <c r="D662" s="37" t="s">
        <v>1288</v>
      </c>
      <c r="E662" s="37" t="s">
        <v>278</v>
      </c>
      <c r="F662" s="38">
        <v>0</v>
      </c>
      <c r="G662" s="38">
        <v>231439.83</v>
      </c>
      <c r="H662" s="38">
        <v>231439.83</v>
      </c>
      <c r="I662" s="46">
        <f t="shared" si="8"/>
        <v>100</v>
      </c>
    </row>
    <row r="663" spans="1:9" ht="37.5" x14ac:dyDescent="0.2">
      <c r="A663" s="36" t="s">
        <v>610</v>
      </c>
      <c r="B663" s="37" t="s">
        <v>411</v>
      </c>
      <c r="C663" s="37" t="s">
        <v>668</v>
      </c>
      <c r="D663" s="37" t="s">
        <v>1288</v>
      </c>
      <c r="E663" s="37" t="s">
        <v>280</v>
      </c>
      <c r="F663" s="38">
        <v>0</v>
      </c>
      <c r="G663" s="38">
        <v>231439.83</v>
      </c>
      <c r="H663" s="38">
        <v>231439.83</v>
      </c>
      <c r="I663" s="46">
        <f t="shared" si="8"/>
        <v>100</v>
      </c>
    </row>
    <row r="664" spans="1:9" ht="18.75" x14ac:dyDescent="0.2">
      <c r="A664" s="36" t="s">
        <v>792</v>
      </c>
      <c r="B664" s="37" t="s">
        <v>411</v>
      </c>
      <c r="C664" s="37" t="s">
        <v>793</v>
      </c>
      <c r="D664" s="37" t="s">
        <v>601</v>
      </c>
      <c r="E664" s="37" t="s">
        <v>602</v>
      </c>
      <c r="F664" s="38">
        <v>6184248</v>
      </c>
      <c r="G664" s="52">
        <v>7929051</v>
      </c>
      <c r="H664" s="52">
        <v>7929051</v>
      </c>
      <c r="I664" s="46">
        <f t="shared" si="8"/>
        <v>100</v>
      </c>
    </row>
    <row r="665" spans="1:9" ht="18.75" x14ac:dyDescent="0.2">
      <c r="A665" s="36" t="s">
        <v>798</v>
      </c>
      <c r="B665" s="37" t="s">
        <v>411</v>
      </c>
      <c r="C665" s="37" t="s">
        <v>799</v>
      </c>
      <c r="D665" s="37" t="s">
        <v>601</v>
      </c>
      <c r="E665" s="37" t="s">
        <v>602</v>
      </c>
      <c r="F665" s="38">
        <v>0</v>
      </c>
      <c r="G665" s="53">
        <v>2746600</v>
      </c>
      <c r="H665" s="53">
        <v>2746600</v>
      </c>
      <c r="I665" s="46">
        <f t="shared" si="8"/>
        <v>100</v>
      </c>
    </row>
    <row r="666" spans="1:9" ht="131.25" x14ac:dyDescent="0.2">
      <c r="A666" s="36" t="s">
        <v>839</v>
      </c>
      <c r="B666" s="37" t="s">
        <v>411</v>
      </c>
      <c r="C666" s="37" t="s">
        <v>799</v>
      </c>
      <c r="D666" s="37" t="s">
        <v>830</v>
      </c>
      <c r="E666" s="37" t="s">
        <v>602</v>
      </c>
      <c r="F666" s="47">
        <v>0</v>
      </c>
      <c r="G666" s="49">
        <v>2746600</v>
      </c>
      <c r="H666" s="49">
        <v>2746600</v>
      </c>
      <c r="I666" s="165">
        <f t="shared" si="8"/>
        <v>100</v>
      </c>
    </row>
    <row r="667" spans="1:9" ht="37.5" x14ac:dyDescent="0.2">
      <c r="A667" s="36" t="s">
        <v>840</v>
      </c>
      <c r="B667" s="37" t="s">
        <v>411</v>
      </c>
      <c r="C667" s="37" t="s">
        <v>799</v>
      </c>
      <c r="D667" s="37" t="s">
        <v>830</v>
      </c>
      <c r="E667" s="37" t="s">
        <v>322</v>
      </c>
      <c r="F667" s="47">
        <v>0</v>
      </c>
      <c r="G667" s="49">
        <v>2746600</v>
      </c>
      <c r="H667" s="49">
        <v>2746600</v>
      </c>
      <c r="I667" s="165">
        <f t="shared" si="8"/>
        <v>100</v>
      </c>
    </row>
    <row r="668" spans="1:9" ht="37.5" x14ac:dyDescent="0.2">
      <c r="A668" s="36" t="s">
        <v>797</v>
      </c>
      <c r="B668" s="37" t="s">
        <v>411</v>
      </c>
      <c r="C668" s="37" t="s">
        <v>799</v>
      </c>
      <c r="D668" s="37" t="s">
        <v>830</v>
      </c>
      <c r="E668" s="37" t="s">
        <v>402</v>
      </c>
      <c r="F668" s="47">
        <v>0</v>
      </c>
      <c r="G668" s="49">
        <v>2746600</v>
      </c>
      <c r="H668" s="49">
        <v>2746600</v>
      </c>
      <c r="I668" s="165">
        <f t="shared" si="8"/>
        <v>100</v>
      </c>
    </row>
    <row r="669" spans="1:9" ht="18.75" x14ac:dyDescent="0.2">
      <c r="A669" s="36" t="s">
        <v>802</v>
      </c>
      <c r="B669" s="37" t="s">
        <v>411</v>
      </c>
      <c r="C669" s="37" t="s">
        <v>803</v>
      </c>
      <c r="D669" s="37" t="s">
        <v>601</v>
      </c>
      <c r="E669" s="37" t="s">
        <v>602</v>
      </c>
      <c r="F669" s="47">
        <v>6184248</v>
      </c>
      <c r="G669" s="49">
        <v>5182451</v>
      </c>
      <c r="H669" s="49">
        <v>5182451</v>
      </c>
      <c r="I669" s="165">
        <f t="shared" si="8"/>
        <v>100</v>
      </c>
    </row>
    <row r="670" spans="1:9" ht="75" x14ac:dyDescent="0.2">
      <c r="A670" s="36" t="s">
        <v>920</v>
      </c>
      <c r="B670" s="37" t="s">
        <v>411</v>
      </c>
      <c r="C670" s="37" t="s">
        <v>803</v>
      </c>
      <c r="D670" s="37" t="s">
        <v>833</v>
      </c>
      <c r="E670" s="37" t="s">
        <v>602</v>
      </c>
      <c r="F670" s="47">
        <v>6184248</v>
      </c>
      <c r="G670" s="49">
        <v>5182451</v>
      </c>
      <c r="H670" s="49">
        <v>5182451</v>
      </c>
      <c r="I670" s="165">
        <f t="shared" si="8"/>
        <v>100</v>
      </c>
    </row>
    <row r="671" spans="1:9" ht="37.5" x14ac:dyDescent="0.2">
      <c r="A671" s="36" t="s">
        <v>840</v>
      </c>
      <c r="B671" s="37" t="s">
        <v>411</v>
      </c>
      <c r="C671" s="37" t="s">
        <v>803</v>
      </c>
      <c r="D671" s="37" t="s">
        <v>833</v>
      </c>
      <c r="E671" s="37" t="s">
        <v>322</v>
      </c>
      <c r="F671" s="47">
        <v>6184248</v>
      </c>
      <c r="G671" s="49">
        <v>5182451</v>
      </c>
      <c r="H671" s="49">
        <v>5182451</v>
      </c>
      <c r="I671" s="165">
        <f t="shared" si="8"/>
        <v>100</v>
      </c>
    </row>
    <row r="672" spans="1:9" ht="37.5" x14ac:dyDescent="0.2">
      <c r="A672" s="36" t="s">
        <v>797</v>
      </c>
      <c r="B672" s="37" t="s">
        <v>411</v>
      </c>
      <c r="C672" s="37" t="s">
        <v>803</v>
      </c>
      <c r="D672" s="37" t="s">
        <v>833</v>
      </c>
      <c r="E672" s="37" t="s">
        <v>402</v>
      </c>
      <c r="F672" s="47">
        <v>6184248</v>
      </c>
      <c r="G672" s="49">
        <v>5182451</v>
      </c>
      <c r="H672" s="49">
        <v>5182451</v>
      </c>
      <c r="I672" s="165">
        <f t="shared" si="8"/>
        <v>100</v>
      </c>
    </row>
    <row r="673" spans="1:9" ht="18.75" x14ac:dyDescent="0.2">
      <c r="A673" s="39" t="s">
        <v>834</v>
      </c>
      <c r="B673" s="40"/>
      <c r="C673" s="40"/>
      <c r="D673" s="40"/>
      <c r="E673" s="40"/>
      <c r="F673" s="50">
        <v>3633105586.0700002</v>
      </c>
      <c r="G673" s="115">
        <v>3502053222.4299998</v>
      </c>
      <c r="H673" s="115">
        <v>3404006267.8699999</v>
      </c>
      <c r="I673" s="166">
        <f t="shared" si="8"/>
        <v>97.200300842602061</v>
      </c>
    </row>
    <row r="674" spans="1:9" ht="27.75" customHeight="1" x14ac:dyDescent="0.2">
      <c r="F674" s="28"/>
      <c r="G674" s="28"/>
      <c r="H674" s="28"/>
    </row>
    <row r="675" spans="1:9" x14ac:dyDescent="0.2">
      <c r="F675" s="28"/>
      <c r="G675" s="28"/>
      <c r="H675" s="28"/>
    </row>
    <row r="676" spans="1:9" x14ac:dyDescent="0.2">
      <c r="F676" s="28"/>
      <c r="G676" s="28"/>
      <c r="H676" s="28"/>
    </row>
    <row r="677" spans="1:9" x14ac:dyDescent="0.2">
      <c r="F677" s="28"/>
      <c r="G677" s="28"/>
      <c r="H677" s="28"/>
    </row>
    <row r="678" spans="1:9" x14ac:dyDescent="0.2">
      <c r="F678" s="28"/>
      <c r="G678" s="28"/>
      <c r="H678" s="28"/>
    </row>
    <row r="679" spans="1:9" x14ac:dyDescent="0.2">
      <c r="F679" s="28"/>
      <c r="G679" s="28"/>
      <c r="H679" s="28"/>
    </row>
    <row r="680" spans="1:9" x14ac:dyDescent="0.2">
      <c r="F680" s="28"/>
      <c r="G680" s="28"/>
      <c r="H680" s="28"/>
    </row>
    <row r="681" spans="1:9" x14ac:dyDescent="0.2">
      <c r="F681" s="28"/>
      <c r="G681" s="28"/>
      <c r="H681" s="28"/>
    </row>
    <row r="682" spans="1:9" ht="23.25" x14ac:dyDescent="0.35">
      <c r="A682" s="70"/>
      <c r="B682" s="69"/>
      <c r="C682" s="71"/>
      <c r="D682" s="71"/>
      <c r="E682" s="20"/>
      <c r="H682" s="72"/>
    </row>
    <row r="683" spans="1:9" ht="23.25" x14ac:dyDescent="0.35">
      <c r="A683" s="70"/>
      <c r="B683" s="69"/>
      <c r="C683" s="71"/>
      <c r="D683" s="71"/>
      <c r="E683" s="21"/>
      <c r="F683" s="28"/>
      <c r="G683" s="28"/>
      <c r="H683" s="73"/>
      <c r="I683" s="28"/>
    </row>
  </sheetData>
  <mergeCells count="16">
    <mergeCell ref="H10:H11"/>
    <mergeCell ref="I10:I11"/>
    <mergeCell ref="A8:I8"/>
    <mergeCell ref="G10:G11"/>
    <mergeCell ref="A10:A11"/>
    <mergeCell ref="B10:B11"/>
    <mergeCell ref="C10:C11"/>
    <mergeCell ref="D10:D11"/>
    <mergeCell ref="E10:E11"/>
    <mergeCell ref="F10:F11"/>
    <mergeCell ref="A9:I9"/>
    <mergeCell ref="H1:I1"/>
    <mergeCell ref="H2:I2"/>
    <mergeCell ref="H3:I3"/>
    <mergeCell ref="H4:I4"/>
    <mergeCell ref="A7:I7"/>
  </mergeCells>
  <pageMargins left="0.39370078740157483" right="0.39370078740157483" top="0.55118110236220474" bottom="0.51181102362204722" header="0.31496062992125984" footer="0.31496062992125984"/>
  <pageSetup paperSize="9" scale="42" fitToHeight="0" orientation="portrait" r:id="rId1"/>
  <headerFooter differentFirst="1">
    <oddHeader>&amp;C&amp;P</oddHeader>
    <firstHeader>&amp;C&amp;P</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44"/>
  <sheetViews>
    <sheetView view="pageBreakPreview" topLeftCell="A464" zoomScaleNormal="100" zoomScaleSheetLayoutView="100" workbookViewId="0">
      <selection activeCell="C13" sqref="C13"/>
    </sheetView>
  </sheetViews>
  <sheetFormatPr defaultRowHeight="12.75" x14ac:dyDescent="0.2"/>
  <cols>
    <col min="1" max="1" width="76.5703125" style="24" customWidth="1"/>
    <col min="2" max="2" width="9" style="24" customWidth="1"/>
    <col min="3" max="3" width="12.85546875" style="24" customWidth="1"/>
    <col min="4" max="4" width="12.42578125" style="24" customWidth="1"/>
    <col min="5" max="5" width="27.7109375" style="24" customWidth="1"/>
    <col min="6" max="6" width="27.85546875" style="24" customWidth="1"/>
    <col min="7" max="7" width="27.7109375" style="24" customWidth="1"/>
    <col min="8" max="8" width="22.5703125" style="24" customWidth="1"/>
    <col min="9" max="9" width="13.140625" style="24" customWidth="1"/>
    <col min="10" max="10" width="14.140625" style="24" customWidth="1"/>
    <col min="11" max="11" width="12.42578125" style="24" customWidth="1"/>
    <col min="12" max="12" width="10.85546875" style="24" customWidth="1"/>
    <col min="13" max="16384" width="9.140625" style="24"/>
  </cols>
  <sheetData>
    <row r="1" spans="1:9" ht="18.75" x14ac:dyDescent="0.2">
      <c r="G1" s="171" t="s">
        <v>427</v>
      </c>
      <c r="H1" s="171"/>
    </row>
    <row r="2" spans="1:9" ht="20.25" customHeight="1" x14ac:dyDescent="0.2">
      <c r="G2" s="171" t="s">
        <v>1344</v>
      </c>
      <c r="H2" s="171"/>
    </row>
    <row r="3" spans="1:9" ht="18.75" customHeight="1" x14ac:dyDescent="0.2">
      <c r="G3" s="171" t="s">
        <v>1342</v>
      </c>
      <c r="H3" s="171"/>
    </row>
    <row r="4" spans="1:9" ht="21.75" customHeight="1" x14ac:dyDescent="0.2">
      <c r="G4" s="171" t="s">
        <v>1317</v>
      </c>
      <c r="H4" s="171"/>
    </row>
    <row r="5" spans="1:9" ht="20.25" customHeight="1" x14ac:dyDescent="0.2">
      <c r="A5" s="172" t="s">
        <v>596</v>
      </c>
      <c r="B5" s="172"/>
      <c r="C5" s="172"/>
      <c r="D5" s="172"/>
      <c r="E5" s="172"/>
      <c r="F5" s="172"/>
      <c r="G5" s="172"/>
      <c r="H5" s="172"/>
    </row>
    <row r="6" spans="1:9" ht="33" customHeight="1" x14ac:dyDescent="0.2">
      <c r="A6" s="172" t="s">
        <v>1085</v>
      </c>
      <c r="B6" s="172"/>
      <c r="C6" s="172"/>
      <c r="D6" s="172"/>
      <c r="E6" s="172"/>
      <c r="F6" s="172"/>
      <c r="G6" s="172"/>
      <c r="H6" s="172"/>
    </row>
    <row r="7" spans="1:9" ht="34.5" customHeight="1" x14ac:dyDescent="0.2">
      <c r="A7" s="172" t="s">
        <v>1315</v>
      </c>
      <c r="B7" s="172"/>
      <c r="C7" s="172"/>
      <c r="D7" s="172"/>
      <c r="E7" s="172"/>
      <c r="F7" s="172"/>
      <c r="G7" s="172"/>
      <c r="H7" s="172"/>
    </row>
    <row r="8" spans="1:9" ht="19.5" customHeight="1" x14ac:dyDescent="0.2">
      <c r="A8" s="182" t="s">
        <v>1081</v>
      </c>
      <c r="B8" s="182"/>
      <c r="C8" s="182"/>
      <c r="D8" s="182"/>
      <c r="E8" s="182"/>
      <c r="F8" s="182"/>
      <c r="G8" s="182"/>
      <c r="H8" s="182"/>
    </row>
    <row r="9" spans="1:9" ht="67.5" customHeight="1" x14ac:dyDescent="0.2">
      <c r="A9" s="177" t="s">
        <v>640</v>
      </c>
      <c r="B9" s="179" t="s">
        <v>641</v>
      </c>
      <c r="C9" s="179" t="s">
        <v>261</v>
      </c>
      <c r="D9" s="179" t="s">
        <v>262</v>
      </c>
      <c r="E9" s="180" t="s">
        <v>1083</v>
      </c>
      <c r="F9" s="175" t="s">
        <v>1084</v>
      </c>
      <c r="G9" s="173" t="s">
        <v>1316</v>
      </c>
      <c r="H9" s="173" t="s">
        <v>597</v>
      </c>
    </row>
    <row r="10" spans="1:9" ht="84" customHeight="1" x14ac:dyDescent="0.2">
      <c r="A10" s="178"/>
      <c r="B10" s="179"/>
      <c r="C10" s="179"/>
      <c r="D10" s="179"/>
      <c r="E10" s="180"/>
      <c r="F10" s="176"/>
      <c r="G10" s="174"/>
      <c r="H10" s="174"/>
    </row>
    <row r="11" spans="1:9" ht="18.75" x14ac:dyDescent="0.2">
      <c r="A11" s="39" t="s">
        <v>921</v>
      </c>
      <c r="B11" s="40" t="s">
        <v>604</v>
      </c>
      <c r="C11" s="40" t="s">
        <v>601</v>
      </c>
      <c r="D11" s="40" t="s">
        <v>602</v>
      </c>
      <c r="E11" s="41">
        <v>190569413.61000001</v>
      </c>
      <c r="F11" s="41">
        <v>202171953.22</v>
      </c>
      <c r="G11" s="41">
        <v>194000308.74000001</v>
      </c>
      <c r="H11" s="60">
        <f>G11/F11*100</f>
        <v>95.958072151032866</v>
      </c>
    </row>
    <row r="12" spans="1:9" ht="37.5" x14ac:dyDescent="0.2">
      <c r="A12" s="36" t="s">
        <v>922</v>
      </c>
      <c r="B12" s="37" t="s">
        <v>722</v>
      </c>
      <c r="C12" s="37" t="s">
        <v>601</v>
      </c>
      <c r="D12" s="37" t="s">
        <v>602</v>
      </c>
      <c r="E12" s="38">
        <v>2711800</v>
      </c>
      <c r="F12" s="38">
        <v>3391563</v>
      </c>
      <c r="G12" s="46">
        <v>3374865.59</v>
      </c>
      <c r="H12" s="46">
        <f t="shared" ref="H12:H105" si="0">G12/F12*100</f>
        <v>99.507678023377423</v>
      </c>
      <c r="I12" s="28"/>
    </row>
    <row r="13" spans="1:9" ht="37.5" x14ac:dyDescent="0.2">
      <c r="A13" s="36" t="s">
        <v>923</v>
      </c>
      <c r="B13" s="37" t="s">
        <v>722</v>
      </c>
      <c r="C13" s="37" t="s">
        <v>723</v>
      </c>
      <c r="D13" s="37" t="s">
        <v>602</v>
      </c>
      <c r="E13" s="38">
        <v>2711800</v>
      </c>
      <c r="F13" s="38">
        <v>3391563</v>
      </c>
      <c r="G13" s="46">
        <v>3374865.59</v>
      </c>
      <c r="H13" s="46">
        <f t="shared" si="0"/>
        <v>99.507678023377423</v>
      </c>
    </row>
    <row r="14" spans="1:9" ht="75" x14ac:dyDescent="0.2">
      <c r="A14" s="36" t="s">
        <v>642</v>
      </c>
      <c r="B14" s="37" t="s">
        <v>722</v>
      </c>
      <c r="C14" s="37" t="s">
        <v>723</v>
      </c>
      <c r="D14" s="37" t="s">
        <v>278</v>
      </c>
      <c r="E14" s="38">
        <v>2711800</v>
      </c>
      <c r="F14" s="38">
        <v>3391563</v>
      </c>
      <c r="G14" s="46">
        <v>3374865.59</v>
      </c>
      <c r="H14" s="46">
        <f t="shared" si="0"/>
        <v>99.507678023377423</v>
      </c>
    </row>
    <row r="15" spans="1:9" ht="37.5" x14ac:dyDescent="0.2">
      <c r="A15" s="36" t="s">
        <v>924</v>
      </c>
      <c r="B15" s="37" t="s">
        <v>722</v>
      </c>
      <c r="C15" s="37" t="s">
        <v>723</v>
      </c>
      <c r="D15" s="37" t="s">
        <v>280</v>
      </c>
      <c r="E15" s="38">
        <v>2711800</v>
      </c>
      <c r="F15" s="38">
        <v>3391563</v>
      </c>
      <c r="G15" s="46">
        <v>3374865.59</v>
      </c>
      <c r="H15" s="46">
        <f t="shared" si="0"/>
        <v>99.507678023377423</v>
      </c>
    </row>
    <row r="16" spans="1:9" ht="56.25" x14ac:dyDescent="0.2">
      <c r="A16" s="36" t="s">
        <v>925</v>
      </c>
      <c r="B16" s="37" t="s">
        <v>725</v>
      </c>
      <c r="C16" s="37" t="s">
        <v>601</v>
      </c>
      <c r="D16" s="37" t="s">
        <v>602</v>
      </c>
      <c r="E16" s="38">
        <v>4699001</v>
      </c>
      <c r="F16" s="38">
        <v>4019238</v>
      </c>
      <c r="G16" s="46">
        <v>3369744.71</v>
      </c>
      <c r="H16" s="46">
        <f t="shared" si="0"/>
        <v>83.84038740676715</v>
      </c>
    </row>
    <row r="17" spans="1:8" ht="37.5" x14ac:dyDescent="0.2">
      <c r="A17" s="36" t="s">
        <v>926</v>
      </c>
      <c r="B17" s="37" t="s">
        <v>725</v>
      </c>
      <c r="C17" s="37" t="s">
        <v>726</v>
      </c>
      <c r="D17" s="37" t="s">
        <v>602</v>
      </c>
      <c r="E17" s="38">
        <v>2434041</v>
      </c>
      <c r="F17" s="38">
        <v>1754278</v>
      </c>
      <c r="G17" s="46">
        <v>1262115.0900000001</v>
      </c>
      <c r="H17" s="46">
        <f t="shared" si="0"/>
        <v>71.944987624538413</v>
      </c>
    </row>
    <row r="18" spans="1:8" ht="75" x14ac:dyDescent="0.2">
      <c r="A18" s="36" t="s">
        <v>642</v>
      </c>
      <c r="B18" s="37" t="s">
        <v>725</v>
      </c>
      <c r="C18" s="37" t="s">
        <v>726</v>
      </c>
      <c r="D18" s="37" t="s">
        <v>278</v>
      </c>
      <c r="E18" s="38">
        <v>2434041</v>
      </c>
      <c r="F18" s="38">
        <v>1754278</v>
      </c>
      <c r="G18" s="46">
        <v>1262115.0900000001</v>
      </c>
      <c r="H18" s="46">
        <f t="shared" si="0"/>
        <v>71.944987624538413</v>
      </c>
    </row>
    <row r="19" spans="1:8" ht="37.5" x14ac:dyDescent="0.2">
      <c r="A19" s="36" t="s">
        <v>924</v>
      </c>
      <c r="B19" s="37" t="s">
        <v>725</v>
      </c>
      <c r="C19" s="37" t="s">
        <v>726</v>
      </c>
      <c r="D19" s="37" t="s">
        <v>280</v>
      </c>
      <c r="E19" s="38">
        <v>2434041</v>
      </c>
      <c r="F19" s="38">
        <v>1754278</v>
      </c>
      <c r="G19" s="46">
        <v>1262115.0900000001</v>
      </c>
      <c r="H19" s="46">
        <f t="shared" si="0"/>
        <v>71.944987624538413</v>
      </c>
    </row>
    <row r="20" spans="1:8" ht="37.5" x14ac:dyDescent="0.2">
      <c r="A20" s="36" t="s">
        <v>927</v>
      </c>
      <c r="B20" s="37" t="s">
        <v>725</v>
      </c>
      <c r="C20" s="37" t="s">
        <v>718</v>
      </c>
      <c r="D20" s="37" t="s">
        <v>602</v>
      </c>
      <c r="E20" s="38">
        <v>2264960</v>
      </c>
      <c r="F20" s="38">
        <v>2264960</v>
      </c>
      <c r="G20" s="46">
        <v>2107629.62</v>
      </c>
      <c r="H20" s="46">
        <f t="shared" si="0"/>
        <v>93.053723686069517</v>
      </c>
    </row>
    <row r="21" spans="1:8" ht="75" x14ac:dyDescent="0.2">
      <c r="A21" s="36" t="s">
        <v>642</v>
      </c>
      <c r="B21" s="37" t="s">
        <v>725</v>
      </c>
      <c r="C21" s="37" t="s">
        <v>718</v>
      </c>
      <c r="D21" s="37" t="s">
        <v>278</v>
      </c>
      <c r="E21" s="38">
        <v>2073580</v>
      </c>
      <c r="F21" s="38">
        <v>2073580</v>
      </c>
      <c r="G21" s="46">
        <v>1955724.8</v>
      </c>
      <c r="H21" s="46">
        <f t="shared" si="0"/>
        <v>94.316341785703955</v>
      </c>
    </row>
    <row r="22" spans="1:8" ht="37.5" x14ac:dyDescent="0.2">
      <c r="A22" s="36" t="s">
        <v>924</v>
      </c>
      <c r="B22" s="37" t="s">
        <v>725</v>
      </c>
      <c r="C22" s="37" t="s">
        <v>718</v>
      </c>
      <c r="D22" s="37" t="s">
        <v>280</v>
      </c>
      <c r="E22" s="38">
        <v>2073580</v>
      </c>
      <c r="F22" s="38">
        <v>2073580</v>
      </c>
      <c r="G22" s="46">
        <v>1955724.8</v>
      </c>
      <c r="H22" s="46">
        <f t="shared" si="0"/>
        <v>94.316341785703955</v>
      </c>
    </row>
    <row r="23" spans="1:8" ht="37.5" x14ac:dyDescent="0.2">
      <c r="A23" s="36" t="s">
        <v>643</v>
      </c>
      <c r="B23" s="37" t="s">
        <v>725</v>
      </c>
      <c r="C23" s="37" t="s">
        <v>718</v>
      </c>
      <c r="D23" s="37" t="s">
        <v>282</v>
      </c>
      <c r="E23" s="38">
        <v>191380</v>
      </c>
      <c r="F23" s="38">
        <v>191380</v>
      </c>
      <c r="G23" s="46">
        <v>151904.82</v>
      </c>
      <c r="H23" s="46">
        <f t="shared" si="0"/>
        <v>79.373403699446129</v>
      </c>
    </row>
    <row r="24" spans="1:8" ht="37.5" x14ac:dyDescent="0.2">
      <c r="A24" s="36" t="s">
        <v>928</v>
      </c>
      <c r="B24" s="37" t="s">
        <v>725</v>
      </c>
      <c r="C24" s="37" t="s">
        <v>718</v>
      </c>
      <c r="D24" s="37" t="s">
        <v>284</v>
      </c>
      <c r="E24" s="38">
        <v>191380</v>
      </c>
      <c r="F24" s="38">
        <v>191380</v>
      </c>
      <c r="G24" s="46">
        <v>151904.82</v>
      </c>
      <c r="H24" s="46">
        <f t="shared" si="0"/>
        <v>79.373403699446129</v>
      </c>
    </row>
    <row r="25" spans="1:8" ht="56.25" x14ac:dyDescent="0.2">
      <c r="A25" s="36" t="s">
        <v>929</v>
      </c>
      <c r="B25" s="37" t="s">
        <v>729</v>
      </c>
      <c r="C25" s="37" t="s">
        <v>601</v>
      </c>
      <c r="D25" s="37" t="s">
        <v>602</v>
      </c>
      <c r="E25" s="38">
        <v>66025989</v>
      </c>
      <c r="F25" s="38">
        <v>77734949.859999999</v>
      </c>
      <c r="G25" s="46">
        <v>77163061.849999994</v>
      </c>
      <c r="H25" s="46">
        <f t="shared" si="0"/>
        <v>99.264310312118326</v>
      </c>
    </row>
    <row r="26" spans="1:8" ht="56.25" x14ac:dyDescent="0.2">
      <c r="A26" s="36" t="s">
        <v>930</v>
      </c>
      <c r="B26" s="37" t="s">
        <v>729</v>
      </c>
      <c r="C26" s="37" t="s">
        <v>730</v>
      </c>
      <c r="D26" s="37" t="s">
        <v>602</v>
      </c>
      <c r="E26" s="38">
        <v>2712801</v>
      </c>
      <c r="F26" s="38">
        <v>3458282</v>
      </c>
      <c r="G26" s="46">
        <v>3458280.48</v>
      </c>
      <c r="H26" s="46">
        <f t="shared" si="0"/>
        <v>99.999956047540365</v>
      </c>
    </row>
    <row r="27" spans="1:8" ht="75" x14ac:dyDescent="0.2">
      <c r="A27" s="36" t="s">
        <v>642</v>
      </c>
      <c r="B27" s="37" t="s">
        <v>729</v>
      </c>
      <c r="C27" s="37" t="s">
        <v>730</v>
      </c>
      <c r="D27" s="37" t="s">
        <v>278</v>
      </c>
      <c r="E27" s="38">
        <v>2712801</v>
      </c>
      <c r="F27" s="38">
        <v>3458282</v>
      </c>
      <c r="G27" s="46">
        <v>3458280.48</v>
      </c>
      <c r="H27" s="46">
        <f t="shared" si="0"/>
        <v>99.999956047540365</v>
      </c>
    </row>
    <row r="28" spans="1:8" ht="37.5" x14ac:dyDescent="0.2">
      <c r="A28" s="36" t="s">
        <v>924</v>
      </c>
      <c r="B28" s="37" t="s">
        <v>729</v>
      </c>
      <c r="C28" s="37" t="s">
        <v>730</v>
      </c>
      <c r="D28" s="37" t="s">
        <v>280</v>
      </c>
      <c r="E28" s="38">
        <v>2712801</v>
      </c>
      <c r="F28" s="38">
        <v>3458282</v>
      </c>
      <c r="G28" s="46">
        <v>3458280.48</v>
      </c>
      <c r="H28" s="46">
        <f t="shared" si="0"/>
        <v>99.999956047540365</v>
      </c>
    </row>
    <row r="29" spans="1:8" ht="37.5" x14ac:dyDescent="0.2">
      <c r="A29" s="36" t="s">
        <v>927</v>
      </c>
      <c r="B29" s="37" t="s">
        <v>729</v>
      </c>
      <c r="C29" s="37" t="s">
        <v>731</v>
      </c>
      <c r="D29" s="37" t="s">
        <v>602</v>
      </c>
      <c r="E29" s="38">
        <v>56899918</v>
      </c>
      <c r="F29" s="38">
        <v>64574380</v>
      </c>
      <c r="G29" s="46">
        <v>64002493.509999998</v>
      </c>
      <c r="H29" s="46">
        <f t="shared" si="0"/>
        <v>99.114375561948862</v>
      </c>
    </row>
    <row r="30" spans="1:8" ht="75" x14ac:dyDescent="0.2">
      <c r="A30" s="36" t="s">
        <v>642</v>
      </c>
      <c r="B30" s="37" t="s">
        <v>729</v>
      </c>
      <c r="C30" s="37" t="s">
        <v>731</v>
      </c>
      <c r="D30" s="37" t="s">
        <v>278</v>
      </c>
      <c r="E30" s="38">
        <v>56591098</v>
      </c>
      <c r="F30" s="38">
        <v>64258110</v>
      </c>
      <c r="G30" s="46">
        <v>63708139.619999997</v>
      </c>
      <c r="H30" s="46">
        <f t="shared" si="0"/>
        <v>99.144123006418951</v>
      </c>
    </row>
    <row r="31" spans="1:8" ht="37.5" x14ac:dyDescent="0.2">
      <c r="A31" s="36" t="s">
        <v>924</v>
      </c>
      <c r="B31" s="37" t="s">
        <v>729</v>
      </c>
      <c r="C31" s="37" t="s">
        <v>731</v>
      </c>
      <c r="D31" s="37" t="s">
        <v>280</v>
      </c>
      <c r="E31" s="38">
        <v>56591098</v>
      </c>
      <c r="F31" s="38">
        <v>64258110</v>
      </c>
      <c r="G31" s="46">
        <v>63708139.619999997</v>
      </c>
      <c r="H31" s="46">
        <f t="shared" si="0"/>
        <v>99.144123006418951</v>
      </c>
    </row>
    <row r="32" spans="1:8" ht="37.5" x14ac:dyDescent="0.2">
      <c r="A32" s="36" t="s">
        <v>643</v>
      </c>
      <c r="B32" s="37" t="s">
        <v>729</v>
      </c>
      <c r="C32" s="37" t="s">
        <v>731</v>
      </c>
      <c r="D32" s="37" t="s">
        <v>282</v>
      </c>
      <c r="E32" s="38">
        <v>135300</v>
      </c>
      <c r="F32" s="38">
        <v>160100</v>
      </c>
      <c r="G32" s="46">
        <v>142700</v>
      </c>
      <c r="H32" s="46">
        <f t="shared" si="0"/>
        <v>89.131792629606494</v>
      </c>
    </row>
    <row r="33" spans="1:11" ht="37.5" x14ac:dyDescent="0.2">
      <c r="A33" s="36" t="s">
        <v>928</v>
      </c>
      <c r="B33" s="37" t="s">
        <v>729</v>
      </c>
      <c r="C33" s="37" t="s">
        <v>731</v>
      </c>
      <c r="D33" s="37" t="s">
        <v>284</v>
      </c>
      <c r="E33" s="38">
        <v>135300</v>
      </c>
      <c r="F33" s="38">
        <v>160100</v>
      </c>
      <c r="G33" s="46">
        <v>142700</v>
      </c>
      <c r="H33" s="46">
        <f t="shared" si="0"/>
        <v>89.131792629606494</v>
      </c>
    </row>
    <row r="34" spans="1:11" ht="18.75" x14ac:dyDescent="0.2">
      <c r="A34" s="36" t="s">
        <v>644</v>
      </c>
      <c r="B34" s="37" t="s">
        <v>729</v>
      </c>
      <c r="C34" s="37" t="s">
        <v>731</v>
      </c>
      <c r="D34" s="37" t="s">
        <v>286</v>
      </c>
      <c r="E34" s="38">
        <v>173520</v>
      </c>
      <c r="F34" s="38">
        <v>156170</v>
      </c>
      <c r="G34" s="46">
        <v>151653.89000000001</v>
      </c>
      <c r="H34" s="46">
        <f t="shared" si="0"/>
        <v>97.108209003009549</v>
      </c>
    </row>
    <row r="35" spans="1:11" ht="18.75" x14ac:dyDescent="0.2">
      <c r="A35" s="36" t="s">
        <v>931</v>
      </c>
      <c r="B35" s="37" t="s">
        <v>729</v>
      </c>
      <c r="C35" s="37" t="s">
        <v>731</v>
      </c>
      <c r="D35" s="37" t="s">
        <v>288</v>
      </c>
      <c r="E35" s="38">
        <v>173520</v>
      </c>
      <c r="F35" s="38">
        <v>156170</v>
      </c>
      <c r="G35" s="46">
        <v>151653.89000000001</v>
      </c>
      <c r="H35" s="46">
        <f t="shared" si="0"/>
        <v>97.108209003009549</v>
      </c>
    </row>
    <row r="36" spans="1:11" ht="187.5" x14ac:dyDescent="0.2">
      <c r="A36" s="36" t="s">
        <v>932</v>
      </c>
      <c r="B36" s="37" t="s">
        <v>729</v>
      </c>
      <c r="C36" s="37" t="s">
        <v>732</v>
      </c>
      <c r="D36" s="37" t="s">
        <v>602</v>
      </c>
      <c r="E36" s="38">
        <v>1923921</v>
      </c>
      <c r="F36" s="38">
        <v>1923921</v>
      </c>
      <c r="G36" s="46">
        <v>1923921</v>
      </c>
      <c r="H36" s="46">
        <f t="shared" si="0"/>
        <v>100</v>
      </c>
      <c r="I36" s="28"/>
      <c r="J36" s="28"/>
      <c r="K36" s="28"/>
    </row>
    <row r="37" spans="1:11" ht="75" x14ac:dyDescent="0.2">
      <c r="A37" s="36" t="s">
        <v>642</v>
      </c>
      <c r="B37" s="37" t="s">
        <v>729</v>
      </c>
      <c r="C37" s="37" t="s">
        <v>732</v>
      </c>
      <c r="D37" s="37" t="s">
        <v>278</v>
      </c>
      <c r="E37" s="38">
        <v>1921886</v>
      </c>
      <c r="F37" s="38">
        <v>1923221</v>
      </c>
      <c r="G37" s="46">
        <v>1923221</v>
      </c>
      <c r="H37" s="46">
        <f t="shared" si="0"/>
        <v>100</v>
      </c>
      <c r="I37" s="28"/>
      <c r="J37" s="28"/>
      <c r="K37" s="28"/>
    </row>
    <row r="38" spans="1:11" ht="37.5" x14ac:dyDescent="0.2">
      <c r="A38" s="36" t="s">
        <v>924</v>
      </c>
      <c r="B38" s="37" t="s">
        <v>729</v>
      </c>
      <c r="C38" s="37" t="s">
        <v>732</v>
      </c>
      <c r="D38" s="37" t="s">
        <v>280</v>
      </c>
      <c r="E38" s="38">
        <v>1921886</v>
      </c>
      <c r="F38" s="38">
        <v>1923221</v>
      </c>
      <c r="G38" s="46">
        <v>1923221</v>
      </c>
      <c r="H38" s="46">
        <f t="shared" si="0"/>
        <v>100</v>
      </c>
      <c r="I38" s="28"/>
      <c r="J38" s="28"/>
      <c r="K38" s="28"/>
    </row>
    <row r="39" spans="1:11" ht="37.5" x14ac:dyDescent="0.2">
      <c r="A39" s="36" t="s">
        <v>643</v>
      </c>
      <c r="B39" s="37" t="s">
        <v>729</v>
      </c>
      <c r="C39" s="37" t="s">
        <v>732</v>
      </c>
      <c r="D39" s="37" t="s">
        <v>282</v>
      </c>
      <c r="E39" s="38">
        <v>2035</v>
      </c>
      <c r="F39" s="38">
        <v>700</v>
      </c>
      <c r="G39" s="46">
        <v>700</v>
      </c>
      <c r="H39" s="46">
        <f t="shared" si="0"/>
        <v>100</v>
      </c>
      <c r="I39" s="28"/>
      <c r="J39" s="28"/>
      <c r="K39" s="28"/>
    </row>
    <row r="40" spans="1:11" ht="37.5" x14ac:dyDescent="0.2">
      <c r="A40" s="36" t="s">
        <v>928</v>
      </c>
      <c r="B40" s="37" t="s">
        <v>729</v>
      </c>
      <c r="C40" s="37" t="s">
        <v>732</v>
      </c>
      <c r="D40" s="37" t="s">
        <v>284</v>
      </c>
      <c r="E40" s="38">
        <v>2035</v>
      </c>
      <c r="F40" s="38">
        <v>700</v>
      </c>
      <c r="G40" s="46">
        <v>700</v>
      </c>
      <c r="H40" s="46">
        <f t="shared" si="0"/>
        <v>100</v>
      </c>
    </row>
    <row r="41" spans="1:11" ht="168.75" x14ac:dyDescent="0.2">
      <c r="A41" s="36" t="s">
        <v>933</v>
      </c>
      <c r="B41" s="37" t="s">
        <v>729</v>
      </c>
      <c r="C41" s="37" t="s">
        <v>733</v>
      </c>
      <c r="D41" s="37" t="s">
        <v>602</v>
      </c>
      <c r="E41" s="38">
        <v>641307</v>
      </c>
      <c r="F41" s="38">
        <v>641307</v>
      </c>
      <c r="G41" s="46">
        <v>641307</v>
      </c>
      <c r="H41" s="46">
        <f t="shared" si="0"/>
        <v>100</v>
      </c>
    </row>
    <row r="42" spans="1:11" ht="75" x14ac:dyDescent="0.2">
      <c r="A42" s="36" t="s">
        <v>642</v>
      </c>
      <c r="B42" s="37" t="s">
        <v>729</v>
      </c>
      <c r="C42" s="37" t="s">
        <v>733</v>
      </c>
      <c r="D42" s="37" t="s">
        <v>278</v>
      </c>
      <c r="E42" s="38">
        <v>606896</v>
      </c>
      <c r="F42" s="38">
        <v>641307</v>
      </c>
      <c r="G42" s="46">
        <v>641307</v>
      </c>
      <c r="H42" s="46">
        <f t="shared" si="0"/>
        <v>100</v>
      </c>
    </row>
    <row r="43" spans="1:11" ht="37.5" x14ac:dyDescent="0.2">
      <c r="A43" s="36" t="s">
        <v>924</v>
      </c>
      <c r="B43" s="37" t="s">
        <v>729</v>
      </c>
      <c r="C43" s="37" t="s">
        <v>733</v>
      </c>
      <c r="D43" s="37" t="s">
        <v>280</v>
      </c>
      <c r="E43" s="38">
        <v>606896</v>
      </c>
      <c r="F43" s="38">
        <v>641307</v>
      </c>
      <c r="G43" s="46">
        <v>641307</v>
      </c>
      <c r="H43" s="46">
        <f t="shared" si="0"/>
        <v>100</v>
      </c>
    </row>
    <row r="44" spans="1:11" ht="37.5" x14ac:dyDescent="0.2">
      <c r="A44" s="36" t="s">
        <v>643</v>
      </c>
      <c r="B44" s="37" t="s">
        <v>729</v>
      </c>
      <c r="C44" s="37" t="s">
        <v>733</v>
      </c>
      <c r="D44" s="37" t="s">
        <v>282</v>
      </c>
      <c r="E44" s="38">
        <v>34411</v>
      </c>
      <c r="F44" s="38">
        <v>0</v>
      </c>
      <c r="G44" s="46">
        <v>0</v>
      </c>
      <c r="H44" s="46" t="e">
        <f t="shared" si="0"/>
        <v>#DIV/0!</v>
      </c>
    </row>
    <row r="45" spans="1:11" ht="37.5" x14ac:dyDescent="0.2">
      <c r="A45" s="36" t="s">
        <v>928</v>
      </c>
      <c r="B45" s="37" t="s">
        <v>729</v>
      </c>
      <c r="C45" s="37" t="s">
        <v>733</v>
      </c>
      <c r="D45" s="37" t="s">
        <v>284</v>
      </c>
      <c r="E45" s="38">
        <v>34411</v>
      </c>
      <c r="F45" s="38">
        <v>0</v>
      </c>
      <c r="G45" s="46">
        <v>0</v>
      </c>
      <c r="H45" s="46" t="e">
        <f t="shared" si="0"/>
        <v>#DIV/0!</v>
      </c>
    </row>
    <row r="46" spans="1:11" ht="206.25" x14ac:dyDescent="0.2">
      <c r="A46" s="36" t="s">
        <v>934</v>
      </c>
      <c r="B46" s="37" t="s">
        <v>729</v>
      </c>
      <c r="C46" s="37" t="s">
        <v>736</v>
      </c>
      <c r="D46" s="37" t="s">
        <v>602</v>
      </c>
      <c r="E46" s="38">
        <v>200</v>
      </c>
      <c r="F46" s="38">
        <v>200</v>
      </c>
      <c r="G46" s="46">
        <v>200</v>
      </c>
      <c r="H46" s="46">
        <f t="shared" si="0"/>
        <v>100</v>
      </c>
    </row>
    <row r="47" spans="1:11" ht="37.5" x14ac:dyDescent="0.2">
      <c r="A47" s="36" t="s">
        <v>643</v>
      </c>
      <c r="B47" s="37" t="s">
        <v>729</v>
      </c>
      <c r="C47" s="37" t="s">
        <v>736</v>
      </c>
      <c r="D47" s="37" t="s">
        <v>282</v>
      </c>
      <c r="E47" s="38">
        <v>200</v>
      </c>
      <c r="F47" s="38">
        <v>200</v>
      </c>
      <c r="G47" s="46">
        <v>200</v>
      </c>
      <c r="H47" s="46">
        <f t="shared" si="0"/>
        <v>100</v>
      </c>
    </row>
    <row r="48" spans="1:11" ht="37.5" x14ac:dyDescent="0.2">
      <c r="A48" s="36" t="s">
        <v>928</v>
      </c>
      <c r="B48" s="37" t="s">
        <v>729</v>
      </c>
      <c r="C48" s="37" t="s">
        <v>736</v>
      </c>
      <c r="D48" s="37" t="s">
        <v>284</v>
      </c>
      <c r="E48" s="38">
        <v>200</v>
      </c>
      <c r="F48" s="38">
        <v>200</v>
      </c>
      <c r="G48" s="46">
        <v>200</v>
      </c>
      <c r="H48" s="46">
        <f t="shared" si="0"/>
        <v>100</v>
      </c>
    </row>
    <row r="49" spans="1:8" ht="37.5" x14ac:dyDescent="0.2">
      <c r="A49" s="36" t="s">
        <v>935</v>
      </c>
      <c r="B49" s="37" t="s">
        <v>729</v>
      </c>
      <c r="C49" s="37" t="s">
        <v>734</v>
      </c>
      <c r="D49" s="37" t="s">
        <v>602</v>
      </c>
      <c r="E49" s="38">
        <v>3206535</v>
      </c>
      <c r="F49" s="38">
        <v>3206535</v>
      </c>
      <c r="G49" s="46">
        <v>3206535</v>
      </c>
      <c r="H49" s="46">
        <f t="shared" si="0"/>
        <v>100</v>
      </c>
    </row>
    <row r="50" spans="1:8" ht="75" x14ac:dyDescent="0.2">
      <c r="A50" s="36" t="s">
        <v>642</v>
      </c>
      <c r="B50" s="37" t="s">
        <v>729</v>
      </c>
      <c r="C50" s="37" t="s">
        <v>734</v>
      </c>
      <c r="D50" s="37" t="s">
        <v>278</v>
      </c>
      <c r="E50" s="38">
        <v>3155190</v>
      </c>
      <c r="F50" s="38">
        <v>3184567</v>
      </c>
      <c r="G50" s="46">
        <v>3184567</v>
      </c>
      <c r="H50" s="46">
        <f t="shared" si="0"/>
        <v>100</v>
      </c>
    </row>
    <row r="51" spans="1:8" ht="37.5" x14ac:dyDescent="0.2">
      <c r="A51" s="36" t="s">
        <v>924</v>
      </c>
      <c r="B51" s="37" t="s">
        <v>729</v>
      </c>
      <c r="C51" s="37" t="s">
        <v>734</v>
      </c>
      <c r="D51" s="37" t="s">
        <v>280</v>
      </c>
      <c r="E51" s="38">
        <v>3155190</v>
      </c>
      <c r="F51" s="38">
        <v>3184567</v>
      </c>
      <c r="G51" s="46">
        <v>3184567</v>
      </c>
      <c r="H51" s="46">
        <f t="shared" si="0"/>
        <v>100</v>
      </c>
    </row>
    <row r="52" spans="1:8" ht="37.5" x14ac:dyDescent="0.2">
      <c r="A52" s="36" t="s">
        <v>643</v>
      </c>
      <c r="B52" s="37" t="s">
        <v>729</v>
      </c>
      <c r="C52" s="37" t="s">
        <v>734</v>
      </c>
      <c r="D52" s="37" t="s">
        <v>282</v>
      </c>
      <c r="E52" s="38">
        <v>51345</v>
      </c>
      <c r="F52" s="38">
        <v>21968</v>
      </c>
      <c r="G52" s="46">
        <v>21968</v>
      </c>
      <c r="H52" s="46">
        <f t="shared" si="0"/>
        <v>100</v>
      </c>
    </row>
    <row r="53" spans="1:8" ht="37.5" x14ac:dyDescent="0.2">
      <c r="A53" s="36" t="s">
        <v>928</v>
      </c>
      <c r="B53" s="37" t="s">
        <v>729</v>
      </c>
      <c r="C53" s="37" t="s">
        <v>734</v>
      </c>
      <c r="D53" s="37" t="s">
        <v>284</v>
      </c>
      <c r="E53" s="38">
        <v>51345</v>
      </c>
      <c r="F53" s="38">
        <v>21968</v>
      </c>
      <c r="G53" s="46">
        <v>21968</v>
      </c>
      <c r="H53" s="46">
        <f t="shared" si="0"/>
        <v>100</v>
      </c>
    </row>
    <row r="54" spans="1:8" ht="56.25" x14ac:dyDescent="0.2">
      <c r="A54" s="36" t="s">
        <v>936</v>
      </c>
      <c r="B54" s="37" t="s">
        <v>729</v>
      </c>
      <c r="C54" s="37" t="s">
        <v>735</v>
      </c>
      <c r="D54" s="37" t="s">
        <v>602</v>
      </c>
      <c r="E54" s="38">
        <v>641307</v>
      </c>
      <c r="F54" s="38">
        <v>641307</v>
      </c>
      <c r="G54" s="46">
        <v>641307</v>
      </c>
      <c r="H54" s="46">
        <f t="shared" si="0"/>
        <v>100</v>
      </c>
    </row>
    <row r="55" spans="1:8" ht="75" x14ac:dyDescent="0.2">
      <c r="A55" s="36" t="s">
        <v>642</v>
      </c>
      <c r="B55" s="37" t="s">
        <v>729</v>
      </c>
      <c r="C55" s="37" t="s">
        <v>735</v>
      </c>
      <c r="D55" s="37" t="s">
        <v>278</v>
      </c>
      <c r="E55" s="38">
        <v>606896</v>
      </c>
      <c r="F55" s="38">
        <v>641307</v>
      </c>
      <c r="G55" s="46">
        <v>641307</v>
      </c>
      <c r="H55" s="46">
        <f t="shared" si="0"/>
        <v>100</v>
      </c>
    </row>
    <row r="56" spans="1:8" ht="37.5" x14ac:dyDescent="0.2">
      <c r="A56" s="36" t="s">
        <v>924</v>
      </c>
      <c r="B56" s="37" t="s">
        <v>729</v>
      </c>
      <c r="C56" s="37" t="s">
        <v>735</v>
      </c>
      <c r="D56" s="37" t="s">
        <v>280</v>
      </c>
      <c r="E56" s="38">
        <v>606896</v>
      </c>
      <c r="F56" s="38">
        <v>641307</v>
      </c>
      <c r="G56" s="46">
        <v>641307</v>
      </c>
      <c r="H56" s="46">
        <f t="shared" si="0"/>
        <v>100</v>
      </c>
    </row>
    <row r="57" spans="1:8" ht="37.5" x14ac:dyDescent="0.2">
      <c r="A57" s="36" t="s">
        <v>643</v>
      </c>
      <c r="B57" s="37" t="s">
        <v>729</v>
      </c>
      <c r="C57" s="37" t="s">
        <v>735</v>
      </c>
      <c r="D57" s="37" t="s">
        <v>282</v>
      </c>
      <c r="E57" s="38">
        <v>34411</v>
      </c>
      <c r="F57" s="38">
        <v>0</v>
      </c>
      <c r="G57" s="46">
        <v>0</v>
      </c>
      <c r="H57" s="46" t="e">
        <f t="shared" si="0"/>
        <v>#DIV/0!</v>
      </c>
    </row>
    <row r="58" spans="1:8" ht="37.5" x14ac:dyDescent="0.2">
      <c r="A58" s="36" t="s">
        <v>928</v>
      </c>
      <c r="B58" s="37" t="s">
        <v>729</v>
      </c>
      <c r="C58" s="37" t="s">
        <v>735</v>
      </c>
      <c r="D58" s="37" t="s">
        <v>284</v>
      </c>
      <c r="E58" s="38">
        <v>34411</v>
      </c>
      <c r="F58" s="38">
        <v>0</v>
      </c>
      <c r="G58" s="46">
        <v>0</v>
      </c>
      <c r="H58" s="46" t="e">
        <f t="shared" si="0"/>
        <v>#DIV/0!</v>
      </c>
    </row>
    <row r="59" spans="1:8" ht="112.5" x14ac:dyDescent="0.2">
      <c r="A59" s="36" t="s">
        <v>1306</v>
      </c>
      <c r="B59" s="37" t="s">
        <v>729</v>
      </c>
      <c r="C59" s="37" t="s">
        <v>1307</v>
      </c>
      <c r="D59" s="37" t="s">
        <v>602</v>
      </c>
      <c r="E59" s="38">
        <v>0</v>
      </c>
      <c r="F59" s="38">
        <v>1038849.7</v>
      </c>
      <c r="G59" s="46">
        <v>1038849.7</v>
      </c>
      <c r="H59" s="46">
        <f t="shared" si="0"/>
        <v>100</v>
      </c>
    </row>
    <row r="60" spans="1:8" ht="75" x14ac:dyDescent="0.2">
      <c r="A60" s="36" t="s">
        <v>642</v>
      </c>
      <c r="B60" s="37" t="s">
        <v>729</v>
      </c>
      <c r="C60" s="37" t="s">
        <v>1307</v>
      </c>
      <c r="D60" s="37" t="s">
        <v>278</v>
      </c>
      <c r="E60" s="38">
        <v>0</v>
      </c>
      <c r="F60" s="38">
        <v>1038849.7</v>
      </c>
      <c r="G60" s="46">
        <v>1038849.7</v>
      </c>
      <c r="H60" s="46">
        <f t="shared" si="0"/>
        <v>100</v>
      </c>
    </row>
    <row r="61" spans="1:8" ht="37.5" x14ac:dyDescent="0.2">
      <c r="A61" s="36" t="s">
        <v>924</v>
      </c>
      <c r="B61" s="37" t="s">
        <v>729</v>
      </c>
      <c r="C61" s="37" t="s">
        <v>1307</v>
      </c>
      <c r="D61" s="37" t="s">
        <v>280</v>
      </c>
      <c r="E61" s="38">
        <v>0</v>
      </c>
      <c r="F61" s="38">
        <v>1038849.7</v>
      </c>
      <c r="G61" s="46">
        <v>1038849.7</v>
      </c>
      <c r="H61" s="46">
        <f t="shared" si="0"/>
        <v>100</v>
      </c>
    </row>
    <row r="62" spans="1:8" ht="56.25" x14ac:dyDescent="0.2">
      <c r="A62" s="36" t="s">
        <v>1308</v>
      </c>
      <c r="B62" s="37" t="s">
        <v>729</v>
      </c>
      <c r="C62" s="37" t="s">
        <v>1309</v>
      </c>
      <c r="D62" s="37" t="s">
        <v>602</v>
      </c>
      <c r="E62" s="38">
        <v>0</v>
      </c>
      <c r="F62" s="38">
        <v>767264.58</v>
      </c>
      <c r="G62" s="46">
        <v>767264.58</v>
      </c>
      <c r="H62" s="46">
        <f t="shared" si="0"/>
        <v>100</v>
      </c>
    </row>
    <row r="63" spans="1:8" ht="75" x14ac:dyDescent="0.2">
      <c r="A63" s="36" t="s">
        <v>642</v>
      </c>
      <c r="B63" s="37" t="s">
        <v>729</v>
      </c>
      <c r="C63" s="37" t="s">
        <v>1309</v>
      </c>
      <c r="D63" s="37" t="s">
        <v>278</v>
      </c>
      <c r="E63" s="38">
        <v>0</v>
      </c>
      <c r="F63" s="38">
        <v>767264.58</v>
      </c>
      <c r="G63" s="46">
        <v>767264.58</v>
      </c>
      <c r="H63" s="46">
        <f t="shared" si="0"/>
        <v>100</v>
      </c>
    </row>
    <row r="64" spans="1:8" ht="37.5" x14ac:dyDescent="0.2">
      <c r="A64" s="36" t="s">
        <v>924</v>
      </c>
      <c r="B64" s="37" t="s">
        <v>729</v>
      </c>
      <c r="C64" s="37" t="s">
        <v>1309</v>
      </c>
      <c r="D64" s="37" t="s">
        <v>280</v>
      </c>
      <c r="E64" s="38">
        <v>0</v>
      </c>
      <c r="F64" s="38">
        <v>767264.58</v>
      </c>
      <c r="G64" s="46">
        <v>767264.58</v>
      </c>
      <c r="H64" s="46">
        <f t="shared" si="0"/>
        <v>100</v>
      </c>
    </row>
    <row r="65" spans="1:8" ht="75" x14ac:dyDescent="0.2">
      <c r="A65" s="36" t="s">
        <v>1310</v>
      </c>
      <c r="B65" s="37" t="s">
        <v>729</v>
      </c>
      <c r="C65" s="37" t="s">
        <v>1311</v>
      </c>
      <c r="D65" s="37" t="s">
        <v>602</v>
      </c>
      <c r="E65" s="38">
        <v>0</v>
      </c>
      <c r="F65" s="38">
        <v>104617.69</v>
      </c>
      <c r="G65" s="46">
        <v>104617.69</v>
      </c>
      <c r="H65" s="46">
        <f t="shared" si="0"/>
        <v>100</v>
      </c>
    </row>
    <row r="66" spans="1:8" ht="75" x14ac:dyDescent="0.2">
      <c r="A66" s="36" t="s">
        <v>642</v>
      </c>
      <c r="B66" s="37" t="s">
        <v>729</v>
      </c>
      <c r="C66" s="37" t="s">
        <v>1311</v>
      </c>
      <c r="D66" s="37" t="s">
        <v>278</v>
      </c>
      <c r="E66" s="38">
        <v>0</v>
      </c>
      <c r="F66" s="38">
        <v>104617.69</v>
      </c>
      <c r="G66" s="46">
        <v>104617.69</v>
      </c>
      <c r="H66" s="46">
        <f t="shared" si="0"/>
        <v>100</v>
      </c>
    </row>
    <row r="67" spans="1:8" ht="37.5" x14ac:dyDescent="0.2">
      <c r="A67" s="36" t="s">
        <v>924</v>
      </c>
      <c r="B67" s="37" t="s">
        <v>729</v>
      </c>
      <c r="C67" s="37" t="s">
        <v>1311</v>
      </c>
      <c r="D67" s="37" t="s">
        <v>280</v>
      </c>
      <c r="E67" s="38">
        <v>0</v>
      </c>
      <c r="F67" s="38">
        <v>104617.69</v>
      </c>
      <c r="G67" s="46">
        <v>104617.69</v>
      </c>
      <c r="H67" s="46">
        <f t="shared" si="0"/>
        <v>100</v>
      </c>
    </row>
    <row r="68" spans="1:8" ht="37.5" x14ac:dyDescent="0.2">
      <c r="A68" s="36" t="s">
        <v>1312</v>
      </c>
      <c r="B68" s="37" t="s">
        <v>729</v>
      </c>
      <c r="C68" s="37" t="s">
        <v>1313</v>
      </c>
      <c r="D68" s="37" t="s">
        <v>602</v>
      </c>
      <c r="E68" s="38">
        <v>0</v>
      </c>
      <c r="F68" s="38">
        <v>202235.34</v>
      </c>
      <c r="G68" s="46">
        <v>202235.34</v>
      </c>
      <c r="H68" s="46">
        <f t="shared" si="0"/>
        <v>100</v>
      </c>
    </row>
    <row r="69" spans="1:8" ht="75" x14ac:dyDescent="0.2">
      <c r="A69" s="36" t="s">
        <v>642</v>
      </c>
      <c r="B69" s="37" t="s">
        <v>729</v>
      </c>
      <c r="C69" s="37" t="s">
        <v>1313</v>
      </c>
      <c r="D69" s="37" t="s">
        <v>278</v>
      </c>
      <c r="E69" s="38">
        <v>0</v>
      </c>
      <c r="F69" s="38">
        <v>202235.34</v>
      </c>
      <c r="G69" s="46">
        <v>202235.34</v>
      </c>
      <c r="H69" s="46">
        <f t="shared" si="0"/>
        <v>100</v>
      </c>
    </row>
    <row r="70" spans="1:8" ht="37.5" x14ac:dyDescent="0.2">
      <c r="A70" s="36" t="s">
        <v>924</v>
      </c>
      <c r="B70" s="37" t="s">
        <v>729</v>
      </c>
      <c r="C70" s="37" t="s">
        <v>1313</v>
      </c>
      <c r="D70" s="37" t="s">
        <v>280</v>
      </c>
      <c r="E70" s="38">
        <v>0</v>
      </c>
      <c r="F70" s="38">
        <v>202235.34</v>
      </c>
      <c r="G70" s="46">
        <v>202235.34</v>
      </c>
      <c r="H70" s="46">
        <f t="shared" si="0"/>
        <v>100</v>
      </c>
    </row>
    <row r="71" spans="1:8" ht="37.5" x14ac:dyDescent="0.2">
      <c r="A71" s="36" t="s">
        <v>1287</v>
      </c>
      <c r="B71" s="37" t="s">
        <v>729</v>
      </c>
      <c r="C71" s="37" t="s">
        <v>1288</v>
      </c>
      <c r="D71" s="37" t="s">
        <v>602</v>
      </c>
      <c r="E71" s="38">
        <v>0</v>
      </c>
      <c r="F71" s="38">
        <v>1176050.55</v>
      </c>
      <c r="G71" s="46">
        <v>1176050.55</v>
      </c>
      <c r="H71" s="46">
        <f t="shared" si="0"/>
        <v>100</v>
      </c>
    </row>
    <row r="72" spans="1:8" ht="75" x14ac:dyDescent="0.2">
      <c r="A72" s="36" t="s">
        <v>642</v>
      </c>
      <c r="B72" s="37" t="s">
        <v>729</v>
      </c>
      <c r="C72" s="37" t="s">
        <v>1288</v>
      </c>
      <c r="D72" s="37">
        <v>100</v>
      </c>
      <c r="E72" s="38">
        <v>0</v>
      </c>
      <c r="F72" s="38">
        <v>1176050.55</v>
      </c>
      <c r="G72" s="46">
        <v>1176050.55</v>
      </c>
      <c r="H72" s="46">
        <f t="shared" si="0"/>
        <v>100</v>
      </c>
    </row>
    <row r="73" spans="1:8" ht="37.5" x14ac:dyDescent="0.2">
      <c r="A73" s="36" t="s">
        <v>924</v>
      </c>
      <c r="B73" s="37" t="s">
        <v>729</v>
      </c>
      <c r="C73" s="37" t="s">
        <v>1288</v>
      </c>
      <c r="D73" s="37">
        <v>120</v>
      </c>
      <c r="E73" s="38">
        <v>0</v>
      </c>
      <c r="F73" s="38">
        <v>1176050.55</v>
      </c>
      <c r="G73" s="46">
        <v>1176050.55</v>
      </c>
      <c r="H73" s="46">
        <f t="shared" si="0"/>
        <v>100</v>
      </c>
    </row>
    <row r="74" spans="1:8" ht="18.75" x14ac:dyDescent="0.2">
      <c r="A74" s="36" t="s">
        <v>937</v>
      </c>
      <c r="B74" s="37" t="s">
        <v>738</v>
      </c>
      <c r="C74" s="37" t="s">
        <v>601</v>
      </c>
      <c r="D74" s="37" t="s">
        <v>602</v>
      </c>
      <c r="E74" s="38">
        <v>30133</v>
      </c>
      <c r="F74" s="38">
        <v>30133</v>
      </c>
      <c r="G74" s="46">
        <v>30133</v>
      </c>
      <c r="H74" s="46">
        <f t="shared" si="0"/>
        <v>100</v>
      </c>
    </row>
    <row r="75" spans="1:8" ht="75" x14ac:dyDescent="0.2">
      <c r="A75" s="36" t="s">
        <v>938</v>
      </c>
      <c r="B75" s="37" t="s">
        <v>738</v>
      </c>
      <c r="C75" s="37" t="s">
        <v>739</v>
      </c>
      <c r="D75" s="37" t="s">
        <v>602</v>
      </c>
      <c r="E75" s="38">
        <v>30133</v>
      </c>
      <c r="F75" s="38">
        <v>30133</v>
      </c>
      <c r="G75" s="46">
        <v>30133</v>
      </c>
      <c r="H75" s="46">
        <f t="shared" si="0"/>
        <v>100</v>
      </c>
    </row>
    <row r="76" spans="1:8" ht="37.5" x14ac:dyDescent="0.2">
      <c r="A76" s="36" t="s">
        <v>643</v>
      </c>
      <c r="B76" s="37" t="s">
        <v>738</v>
      </c>
      <c r="C76" s="37" t="s">
        <v>739</v>
      </c>
      <c r="D76" s="37" t="s">
        <v>282</v>
      </c>
      <c r="E76" s="38">
        <v>30133</v>
      </c>
      <c r="F76" s="38">
        <v>30133</v>
      </c>
      <c r="G76" s="46">
        <v>30133</v>
      </c>
      <c r="H76" s="46">
        <f t="shared" si="0"/>
        <v>100</v>
      </c>
    </row>
    <row r="77" spans="1:8" ht="37.5" x14ac:dyDescent="0.2">
      <c r="A77" s="36" t="s">
        <v>928</v>
      </c>
      <c r="B77" s="37" t="s">
        <v>738</v>
      </c>
      <c r="C77" s="37" t="s">
        <v>739</v>
      </c>
      <c r="D77" s="37" t="s">
        <v>284</v>
      </c>
      <c r="E77" s="38">
        <v>30133</v>
      </c>
      <c r="F77" s="38">
        <v>30133</v>
      </c>
      <c r="G77" s="46">
        <v>30133</v>
      </c>
      <c r="H77" s="46">
        <f t="shared" si="0"/>
        <v>100</v>
      </c>
    </row>
    <row r="78" spans="1:8" ht="56.25" x14ac:dyDescent="0.2">
      <c r="A78" s="36" t="s">
        <v>939</v>
      </c>
      <c r="B78" s="37" t="s">
        <v>606</v>
      </c>
      <c r="C78" s="37" t="s">
        <v>601</v>
      </c>
      <c r="D78" s="37" t="s">
        <v>602</v>
      </c>
      <c r="E78" s="38">
        <v>27707742</v>
      </c>
      <c r="F78" s="38">
        <v>31120736.440000001</v>
      </c>
      <c r="G78" s="46">
        <v>30912730.48</v>
      </c>
      <c r="H78" s="46">
        <f t="shared" si="0"/>
        <v>99.331616202588805</v>
      </c>
    </row>
    <row r="79" spans="1:8" ht="37.5" x14ac:dyDescent="0.2">
      <c r="A79" s="36" t="s">
        <v>927</v>
      </c>
      <c r="B79" s="37" t="s">
        <v>606</v>
      </c>
      <c r="C79" s="37" t="s">
        <v>608</v>
      </c>
      <c r="D79" s="37" t="s">
        <v>602</v>
      </c>
      <c r="E79" s="38">
        <v>23525687</v>
      </c>
      <c r="F79" s="38">
        <v>25420468</v>
      </c>
      <c r="G79" s="46">
        <v>25272518.18</v>
      </c>
      <c r="H79" s="46">
        <f t="shared" si="0"/>
        <v>99.417989393428954</v>
      </c>
    </row>
    <row r="80" spans="1:8" ht="75" x14ac:dyDescent="0.2">
      <c r="A80" s="36" t="s">
        <v>642</v>
      </c>
      <c r="B80" s="37" t="s">
        <v>606</v>
      </c>
      <c r="C80" s="37" t="s">
        <v>608</v>
      </c>
      <c r="D80" s="37" t="s">
        <v>278</v>
      </c>
      <c r="E80" s="38">
        <v>23093904</v>
      </c>
      <c r="F80" s="38">
        <v>25082310</v>
      </c>
      <c r="G80" s="46">
        <v>25025257.98</v>
      </c>
      <c r="H80" s="46">
        <f t="shared" si="0"/>
        <v>99.772540806648195</v>
      </c>
    </row>
    <row r="81" spans="1:8" ht="37.5" x14ac:dyDescent="0.2">
      <c r="A81" s="36" t="s">
        <v>924</v>
      </c>
      <c r="B81" s="37" t="s">
        <v>606</v>
      </c>
      <c r="C81" s="37" t="s">
        <v>608</v>
      </c>
      <c r="D81" s="37" t="s">
        <v>280</v>
      </c>
      <c r="E81" s="38">
        <v>23093904</v>
      </c>
      <c r="F81" s="38">
        <v>25082310</v>
      </c>
      <c r="G81" s="46">
        <v>25025257.98</v>
      </c>
      <c r="H81" s="46">
        <f t="shared" si="0"/>
        <v>99.772540806648195</v>
      </c>
    </row>
    <row r="82" spans="1:8" ht="37.5" x14ac:dyDescent="0.2">
      <c r="A82" s="36" t="s">
        <v>643</v>
      </c>
      <c r="B82" s="37" t="s">
        <v>606</v>
      </c>
      <c r="C82" s="37" t="s">
        <v>608</v>
      </c>
      <c r="D82" s="37" t="s">
        <v>282</v>
      </c>
      <c r="E82" s="38">
        <v>396783</v>
      </c>
      <c r="F82" s="38">
        <v>303158</v>
      </c>
      <c r="G82" s="46">
        <v>212260.2</v>
      </c>
      <c r="H82" s="46">
        <f t="shared" si="0"/>
        <v>70.016361105430178</v>
      </c>
    </row>
    <row r="83" spans="1:8" ht="37.5" x14ac:dyDescent="0.2">
      <c r="A83" s="36" t="s">
        <v>928</v>
      </c>
      <c r="B83" s="37" t="s">
        <v>606</v>
      </c>
      <c r="C83" s="37" t="s">
        <v>608</v>
      </c>
      <c r="D83" s="37" t="s">
        <v>284</v>
      </c>
      <c r="E83" s="38">
        <v>396783</v>
      </c>
      <c r="F83" s="38">
        <v>303158</v>
      </c>
      <c r="G83" s="46">
        <v>212260.2</v>
      </c>
      <c r="H83" s="46">
        <f t="shared" si="0"/>
        <v>70.016361105430178</v>
      </c>
    </row>
    <row r="84" spans="1:8" ht="18.75" x14ac:dyDescent="0.2">
      <c r="A84" s="36" t="s">
        <v>644</v>
      </c>
      <c r="B84" s="37" t="s">
        <v>606</v>
      </c>
      <c r="C84" s="37" t="s">
        <v>608</v>
      </c>
      <c r="D84" s="37" t="s">
        <v>286</v>
      </c>
      <c r="E84" s="38">
        <v>35000</v>
      </c>
      <c r="F84" s="38">
        <v>35000</v>
      </c>
      <c r="G84" s="46">
        <v>35000</v>
      </c>
      <c r="H84" s="46">
        <f t="shared" si="0"/>
        <v>100</v>
      </c>
    </row>
    <row r="85" spans="1:8" ht="18.75" x14ac:dyDescent="0.2">
      <c r="A85" s="36" t="s">
        <v>931</v>
      </c>
      <c r="B85" s="37" t="s">
        <v>606</v>
      </c>
      <c r="C85" s="37" t="s">
        <v>608</v>
      </c>
      <c r="D85" s="37" t="s">
        <v>288</v>
      </c>
      <c r="E85" s="38">
        <v>35000</v>
      </c>
      <c r="F85" s="38">
        <v>35000</v>
      </c>
      <c r="G85" s="46">
        <v>35000</v>
      </c>
      <c r="H85" s="46">
        <f t="shared" si="0"/>
        <v>100</v>
      </c>
    </row>
    <row r="86" spans="1:8" ht="37.5" x14ac:dyDescent="0.2">
      <c r="A86" s="36" t="s">
        <v>940</v>
      </c>
      <c r="B86" s="37" t="s">
        <v>606</v>
      </c>
      <c r="C86" s="37" t="s">
        <v>616</v>
      </c>
      <c r="D86" s="37" t="s">
        <v>602</v>
      </c>
      <c r="E86" s="38">
        <v>1127892</v>
      </c>
      <c r="F86" s="38">
        <v>888155.67</v>
      </c>
      <c r="G86" s="46">
        <v>878600.72</v>
      </c>
      <c r="H86" s="46">
        <f t="shared" si="0"/>
        <v>98.924180712599622</v>
      </c>
    </row>
    <row r="87" spans="1:8" ht="37.5" x14ac:dyDescent="0.2">
      <c r="A87" s="36" t="s">
        <v>643</v>
      </c>
      <c r="B87" s="37" t="s">
        <v>606</v>
      </c>
      <c r="C87" s="37" t="s">
        <v>616</v>
      </c>
      <c r="D87" s="37" t="s">
        <v>282</v>
      </c>
      <c r="E87" s="38">
        <v>1127892</v>
      </c>
      <c r="F87" s="38">
        <v>888155.67</v>
      </c>
      <c r="G87" s="46">
        <v>878600.72</v>
      </c>
      <c r="H87" s="46">
        <f t="shared" si="0"/>
        <v>98.924180712599622</v>
      </c>
    </row>
    <row r="88" spans="1:8" ht="37.5" x14ac:dyDescent="0.2">
      <c r="A88" s="36" t="s">
        <v>928</v>
      </c>
      <c r="B88" s="37" t="s">
        <v>606</v>
      </c>
      <c r="C88" s="37" t="s">
        <v>616</v>
      </c>
      <c r="D88" s="37" t="s">
        <v>284</v>
      </c>
      <c r="E88" s="38">
        <v>1127892</v>
      </c>
      <c r="F88" s="38">
        <v>888155.67</v>
      </c>
      <c r="G88" s="46">
        <v>878600.72</v>
      </c>
      <c r="H88" s="46">
        <f t="shared" si="0"/>
        <v>98.924180712599622</v>
      </c>
    </row>
    <row r="89" spans="1:8" ht="112.5" x14ac:dyDescent="0.2">
      <c r="A89" s="36" t="s">
        <v>1306</v>
      </c>
      <c r="B89" s="37" t="s">
        <v>606</v>
      </c>
      <c r="C89" s="37" t="s">
        <v>1307</v>
      </c>
      <c r="D89" s="37" t="s">
        <v>602</v>
      </c>
      <c r="E89" s="38">
        <v>0</v>
      </c>
      <c r="F89" s="38">
        <v>285795.96000000002</v>
      </c>
      <c r="G89" s="46">
        <v>285795.96000000002</v>
      </c>
      <c r="H89" s="46">
        <f t="shared" si="0"/>
        <v>100</v>
      </c>
    </row>
    <row r="90" spans="1:8" ht="75" x14ac:dyDescent="0.2">
      <c r="A90" s="36" t="s">
        <v>642</v>
      </c>
      <c r="B90" s="37" t="s">
        <v>606</v>
      </c>
      <c r="C90" s="37" t="s">
        <v>1307</v>
      </c>
      <c r="D90" s="37" t="s">
        <v>278</v>
      </c>
      <c r="E90" s="38">
        <v>0</v>
      </c>
      <c r="F90" s="38">
        <v>285795.96000000002</v>
      </c>
      <c r="G90" s="46">
        <v>285795.96000000002</v>
      </c>
      <c r="H90" s="46">
        <f t="shared" si="0"/>
        <v>100</v>
      </c>
    </row>
    <row r="91" spans="1:8" ht="37.5" x14ac:dyDescent="0.2">
      <c r="A91" s="36" t="s">
        <v>924</v>
      </c>
      <c r="B91" s="37" t="s">
        <v>606</v>
      </c>
      <c r="C91" s="37" t="s">
        <v>1307</v>
      </c>
      <c r="D91" s="37" t="s">
        <v>280</v>
      </c>
      <c r="E91" s="38">
        <v>0</v>
      </c>
      <c r="F91" s="38">
        <v>285795.96000000002</v>
      </c>
      <c r="G91" s="46">
        <v>285795.96000000002</v>
      </c>
      <c r="H91" s="46">
        <f t="shared" si="0"/>
        <v>100</v>
      </c>
    </row>
    <row r="92" spans="1:8" ht="56.25" x14ac:dyDescent="0.2">
      <c r="A92" s="36" t="s">
        <v>1308</v>
      </c>
      <c r="B92" s="37" t="s">
        <v>606</v>
      </c>
      <c r="C92" s="37" t="s">
        <v>1309</v>
      </c>
      <c r="D92" s="37" t="s">
        <v>602</v>
      </c>
      <c r="E92" s="38">
        <v>0</v>
      </c>
      <c r="F92" s="38">
        <v>86639.74</v>
      </c>
      <c r="G92" s="46">
        <v>86639.74</v>
      </c>
      <c r="H92" s="46">
        <f t="shared" si="0"/>
        <v>100</v>
      </c>
    </row>
    <row r="93" spans="1:8" ht="75" x14ac:dyDescent="0.2">
      <c r="A93" s="36" t="s">
        <v>642</v>
      </c>
      <c r="B93" s="37" t="s">
        <v>606</v>
      </c>
      <c r="C93" s="37" t="s">
        <v>1309</v>
      </c>
      <c r="D93" s="37" t="s">
        <v>278</v>
      </c>
      <c r="E93" s="38">
        <v>0</v>
      </c>
      <c r="F93" s="38">
        <v>86639.74</v>
      </c>
      <c r="G93" s="46">
        <v>86639.74</v>
      </c>
      <c r="H93" s="46">
        <f t="shared" si="0"/>
        <v>100</v>
      </c>
    </row>
    <row r="94" spans="1:8" ht="37.5" x14ac:dyDescent="0.2">
      <c r="A94" s="36" t="s">
        <v>924</v>
      </c>
      <c r="B94" s="37" t="s">
        <v>606</v>
      </c>
      <c r="C94" s="37" t="s">
        <v>1309</v>
      </c>
      <c r="D94" s="37" t="s">
        <v>280</v>
      </c>
      <c r="E94" s="38">
        <v>0</v>
      </c>
      <c r="F94" s="38">
        <v>86639.74</v>
      </c>
      <c r="G94" s="46">
        <v>86639.74</v>
      </c>
      <c r="H94" s="46">
        <f t="shared" si="0"/>
        <v>100</v>
      </c>
    </row>
    <row r="95" spans="1:8" ht="75" x14ac:dyDescent="0.2">
      <c r="A95" s="36" t="s">
        <v>1310</v>
      </c>
      <c r="B95" s="37" t="s">
        <v>606</v>
      </c>
      <c r="C95" s="37" t="s">
        <v>1311</v>
      </c>
      <c r="D95" s="37" t="s">
        <v>602</v>
      </c>
      <c r="E95" s="38">
        <v>0</v>
      </c>
      <c r="F95" s="38">
        <v>347933.56</v>
      </c>
      <c r="G95" s="46">
        <v>347933.56</v>
      </c>
      <c r="H95" s="46">
        <f t="shared" si="0"/>
        <v>100</v>
      </c>
    </row>
    <row r="96" spans="1:8" ht="75" x14ac:dyDescent="0.2">
      <c r="A96" s="36" t="s">
        <v>642</v>
      </c>
      <c r="B96" s="37" t="s">
        <v>606</v>
      </c>
      <c r="C96" s="37" t="s">
        <v>1311</v>
      </c>
      <c r="D96" s="37" t="s">
        <v>278</v>
      </c>
      <c r="E96" s="38">
        <v>0</v>
      </c>
      <c r="F96" s="38">
        <v>347933.56</v>
      </c>
      <c r="G96" s="46">
        <v>347933.56</v>
      </c>
      <c r="H96" s="46">
        <f t="shared" si="0"/>
        <v>100</v>
      </c>
    </row>
    <row r="97" spans="1:8" ht="37.5" x14ac:dyDescent="0.2">
      <c r="A97" s="36" t="s">
        <v>924</v>
      </c>
      <c r="B97" s="37" t="s">
        <v>606</v>
      </c>
      <c r="C97" s="37" t="s">
        <v>1311</v>
      </c>
      <c r="D97" s="37" t="s">
        <v>280</v>
      </c>
      <c r="E97" s="38">
        <v>0</v>
      </c>
      <c r="F97" s="38">
        <v>347933.56</v>
      </c>
      <c r="G97" s="46">
        <v>347933.56</v>
      </c>
      <c r="H97" s="46">
        <f t="shared" si="0"/>
        <v>100</v>
      </c>
    </row>
    <row r="98" spans="1:8" ht="37.5" x14ac:dyDescent="0.2">
      <c r="A98" s="36" t="s">
        <v>1312</v>
      </c>
      <c r="B98" s="37" t="s">
        <v>606</v>
      </c>
      <c r="C98" s="37" t="s">
        <v>1313</v>
      </c>
      <c r="D98" s="37" t="s">
        <v>602</v>
      </c>
      <c r="E98" s="38">
        <v>0</v>
      </c>
      <c r="F98" s="38">
        <v>181844.58</v>
      </c>
      <c r="G98" s="46">
        <v>181844.58</v>
      </c>
      <c r="H98" s="46">
        <f t="shared" si="0"/>
        <v>100</v>
      </c>
    </row>
    <row r="99" spans="1:8" ht="75" x14ac:dyDescent="0.2">
      <c r="A99" s="36" t="s">
        <v>642</v>
      </c>
      <c r="B99" s="37" t="s">
        <v>606</v>
      </c>
      <c r="C99" s="37" t="s">
        <v>1313</v>
      </c>
      <c r="D99" s="37" t="s">
        <v>278</v>
      </c>
      <c r="E99" s="38">
        <v>0</v>
      </c>
      <c r="F99" s="38">
        <v>181844.58</v>
      </c>
      <c r="G99" s="46">
        <v>181844.58</v>
      </c>
      <c r="H99" s="46">
        <f t="shared" si="0"/>
        <v>100</v>
      </c>
    </row>
    <row r="100" spans="1:8" ht="37.5" x14ac:dyDescent="0.2">
      <c r="A100" s="36" t="s">
        <v>924</v>
      </c>
      <c r="B100" s="37" t="s">
        <v>606</v>
      </c>
      <c r="C100" s="37" t="s">
        <v>1313</v>
      </c>
      <c r="D100" s="37" t="s">
        <v>280</v>
      </c>
      <c r="E100" s="38">
        <v>0</v>
      </c>
      <c r="F100" s="38">
        <v>181844.58</v>
      </c>
      <c r="G100" s="46">
        <v>181844.58</v>
      </c>
      <c r="H100" s="46">
        <f t="shared" si="0"/>
        <v>100</v>
      </c>
    </row>
    <row r="101" spans="1:8" ht="37.5" x14ac:dyDescent="0.2">
      <c r="A101" s="36" t="s">
        <v>1287</v>
      </c>
      <c r="B101" s="37" t="s">
        <v>606</v>
      </c>
      <c r="C101" s="37" t="s">
        <v>1288</v>
      </c>
      <c r="D101" s="37" t="s">
        <v>602</v>
      </c>
      <c r="E101" s="38">
        <v>0</v>
      </c>
      <c r="F101" s="38">
        <v>658109.93000000005</v>
      </c>
      <c r="G101" s="46">
        <v>658109.93000000005</v>
      </c>
      <c r="H101" s="46">
        <f t="shared" si="0"/>
        <v>100</v>
      </c>
    </row>
    <row r="102" spans="1:8" ht="75" x14ac:dyDescent="0.2">
      <c r="A102" s="36" t="s">
        <v>642</v>
      </c>
      <c r="B102" s="37" t="s">
        <v>606</v>
      </c>
      <c r="C102" s="37" t="s">
        <v>1288</v>
      </c>
      <c r="D102" s="37" t="s">
        <v>278</v>
      </c>
      <c r="E102" s="38">
        <v>0</v>
      </c>
      <c r="F102" s="38">
        <v>658109.93000000005</v>
      </c>
      <c r="G102" s="46">
        <v>658109.93000000005</v>
      </c>
      <c r="H102" s="46">
        <f t="shared" si="0"/>
        <v>100</v>
      </c>
    </row>
    <row r="103" spans="1:8" ht="37.5" x14ac:dyDescent="0.2">
      <c r="A103" s="36" t="s">
        <v>924</v>
      </c>
      <c r="B103" s="37" t="s">
        <v>606</v>
      </c>
      <c r="C103" s="37" t="s">
        <v>1288</v>
      </c>
      <c r="D103" s="37" t="s">
        <v>280</v>
      </c>
      <c r="E103" s="38">
        <v>0</v>
      </c>
      <c r="F103" s="38">
        <v>658109.93000000005</v>
      </c>
      <c r="G103" s="46">
        <v>658109.93000000005</v>
      </c>
      <c r="H103" s="46">
        <f t="shared" si="0"/>
        <v>100</v>
      </c>
    </row>
    <row r="104" spans="1:8" ht="37.5" x14ac:dyDescent="0.2">
      <c r="A104" s="36" t="s">
        <v>927</v>
      </c>
      <c r="B104" s="37" t="s">
        <v>606</v>
      </c>
      <c r="C104" s="37" t="s">
        <v>718</v>
      </c>
      <c r="D104" s="37" t="s">
        <v>602</v>
      </c>
      <c r="E104" s="38">
        <v>1178593</v>
      </c>
      <c r="F104" s="38">
        <v>1257141</v>
      </c>
      <c r="G104" s="46">
        <v>1232967.75</v>
      </c>
      <c r="H104" s="46">
        <f t="shared" si="0"/>
        <v>98.077125000298295</v>
      </c>
    </row>
    <row r="105" spans="1:8" ht="75" x14ac:dyDescent="0.2">
      <c r="A105" s="36" t="s">
        <v>642</v>
      </c>
      <c r="B105" s="37" t="s">
        <v>606</v>
      </c>
      <c r="C105" s="37" t="s">
        <v>718</v>
      </c>
      <c r="D105" s="37" t="s">
        <v>278</v>
      </c>
      <c r="E105" s="38">
        <v>1170593</v>
      </c>
      <c r="F105" s="38">
        <v>1249141</v>
      </c>
      <c r="G105" s="46">
        <v>1230567.75</v>
      </c>
      <c r="H105" s="46">
        <f t="shared" si="0"/>
        <v>98.513118214837235</v>
      </c>
    </row>
    <row r="106" spans="1:8" ht="37.5" x14ac:dyDescent="0.2">
      <c r="A106" s="36" t="s">
        <v>924</v>
      </c>
      <c r="B106" s="37" t="s">
        <v>606</v>
      </c>
      <c r="C106" s="37" t="s">
        <v>718</v>
      </c>
      <c r="D106" s="37" t="s">
        <v>280</v>
      </c>
      <c r="E106" s="38">
        <v>1170593</v>
      </c>
      <c r="F106" s="38">
        <v>1249141</v>
      </c>
      <c r="G106" s="46">
        <v>1230567.75</v>
      </c>
      <c r="H106" s="46">
        <f t="shared" ref="H106:H184" si="1">G106/F106*100</f>
        <v>98.513118214837235</v>
      </c>
    </row>
    <row r="107" spans="1:8" ht="37.5" x14ac:dyDescent="0.2">
      <c r="A107" s="36" t="s">
        <v>643</v>
      </c>
      <c r="B107" s="37" t="s">
        <v>606</v>
      </c>
      <c r="C107" s="37" t="s">
        <v>718</v>
      </c>
      <c r="D107" s="37" t="s">
        <v>282</v>
      </c>
      <c r="E107" s="38">
        <v>8000</v>
      </c>
      <c r="F107" s="38">
        <v>8000</v>
      </c>
      <c r="G107" s="46">
        <v>2400</v>
      </c>
      <c r="H107" s="46">
        <f t="shared" si="1"/>
        <v>30</v>
      </c>
    </row>
    <row r="108" spans="1:8" ht="37.5" x14ac:dyDescent="0.2">
      <c r="A108" s="36" t="s">
        <v>928</v>
      </c>
      <c r="B108" s="37" t="s">
        <v>606</v>
      </c>
      <c r="C108" s="37" t="s">
        <v>718</v>
      </c>
      <c r="D108" s="37" t="s">
        <v>284</v>
      </c>
      <c r="E108" s="38">
        <v>8000</v>
      </c>
      <c r="F108" s="38">
        <v>8000</v>
      </c>
      <c r="G108" s="46">
        <v>2400</v>
      </c>
      <c r="H108" s="46">
        <f t="shared" si="1"/>
        <v>30</v>
      </c>
    </row>
    <row r="109" spans="1:8" ht="56.25" x14ac:dyDescent="0.2">
      <c r="A109" s="36" t="s">
        <v>941</v>
      </c>
      <c r="B109" s="37" t="s">
        <v>606</v>
      </c>
      <c r="C109" s="37" t="s">
        <v>719</v>
      </c>
      <c r="D109" s="37" t="s">
        <v>602</v>
      </c>
      <c r="E109" s="38">
        <v>1875570</v>
      </c>
      <c r="F109" s="38">
        <v>1994648</v>
      </c>
      <c r="G109" s="46">
        <v>1968320.06</v>
      </c>
      <c r="H109" s="46">
        <f t="shared" si="1"/>
        <v>98.680070869647167</v>
      </c>
    </row>
    <row r="110" spans="1:8" ht="75" x14ac:dyDescent="0.2">
      <c r="A110" s="36" t="s">
        <v>642</v>
      </c>
      <c r="B110" s="37" t="s">
        <v>606</v>
      </c>
      <c r="C110" s="37" t="s">
        <v>719</v>
      </c>
      <c r="D110" s="37" t="s">
        <v>278</v>
      </c>
      <c r="E110" s="38">
        <v>1875570</v>
      </c>
      <c r="F110" s="38">
        <v>1994648</v>
      </c>
      <c r="G110" s="46">
        <v>1968320.06</v>
      </c>
      <c r="H110" s="46">
        <f t="shared" si="1"/>
        <v>98.680070869647167</v>
      </c>
    </row>
    <row r="111" spans="1:8" ht="37.5" x14ac:dyDescent="0.2">
      <c r="A111" s="36" t="s">
        <v>924</v>
      </c>
      <c r="B111" s="37" t="s">
        <v>606</v>
      </c>
      <c r="C111" s="37" t="s">
        <v>719</v>
      </c>
      <c r="D111" s="37" t="s">
        <v>280</v>
      </c>
      <c r="E111" s="38">
        <v>1875570</v>
      </c>
      <c r="F111" s="38">
        <v>1994648</v>
      </c>
      <c r="G111" s="46">
        <v>1968320.06</v>
      </c>
      <c r="H111" s="46">
        <f t="shared" si="1"/>
        <v>98.680070869647167</v>
      </c>
    </row>
    <row r="112" spans="1:8" ht="18.75" x14ac:dyDescent="0.2">
      <c r="A112" s="36" t="s">
        <v>942</v>
      </c>
      <c r="B112" s="37" t="s">
        <v>741</v>
      </c>
      <c r="C112" s="37" t="s">
        <v>601</v>
      </c>
      <c r="D112" s="37" t="s">
        <v>602</v>
      </c>
      <c r="E112" s="38">
        <v>11580460.210000001</v>
      </c>
      <c r="F112" s="38">
        <v>4394655</v>
      </c>
      <c r="G112" s="46">
        <v>0</v>
      </c>
      <c r="H112" s="46">
        <f t="shared" si="1"/>
        <v>0</v>
      </c>
    </row>
    <row r="113" spans="1:10" ht="18.75" x14ac:dyDescent="0.2">
      <c r="A113" s="36" t="s">
        <v>943</v>
      </c>
      <c r="B113" s="37" t="s">
        <v>741</v>
      </c>
      <c r="C113" s="37" t="s">
        <v>742</v>
      </c>
      <c r="D113" s="37" t="s">
        <v>602</v>
      </c>
      <c r="E113" s="38">
        <v>11580460.210000001</v>
      </c>
      <c r="F113" s="38">
        <v>4394655</v>
      </c>
      <c r="G113" s="46">
        <v>0</v>
      </c>
      <c r="H113" s="46">
        <f t="shared" si="1"/>
        <v>0</v>
      </c>
    </row>
    <row r="114" spans="1:10" ht="18.75" x14ac:dyDescent="0.2">
      <c r="A114" s="36" t="s">
        <v>644</v>
      </c>
      <c r="B114" s="37" t="s">
        <v>741</v>
      </c>
      <c r="C114" s="37" t="s">
        <v>742</v>
      </c>
      <c r="D114" s="37" t="s">
        <v>286</v>
      </c>
      <c r="E114" s="38">
        <v>11580460.210000001</v>
      </c>
      <c r="F114" s="38">
        <v>4394655</v>
      </c>
      <c r="G114" s="46">
        <v>0</v>
      </c>
      <c r="H114" s="46">
        <f t="shared" si="1"/>
        <v>0</v>
      </c>
    </row>
    <row r="115" spans="1:10" ht="18.75" x14ac:dyDescent="0.2">
      <c r="A115" s="36" t="s">
        <v>944</v>
      </c>
      <c r="B115" s="37" t="s">
        <v>741</v>
      </c>
      <c r="C115" s="37" t="s">
        <v>742</v>
      </c>
      <c r="D115" s="37" t="s">
        <v>292</v>
      </c>
      <c r="E115" s="38">
        <v>11580460.210000001</v>
      </c>
      <c r="F115" s="38">
        <v>4394655</v>
      </c>
      <c r="G115" s="46">
        <v>0</v>
      </c>
      <c r="H115" s="46">
        <f t="shared" si="1"/>
        <v>0</v>
      </c>
    </row>
    <row r="116" spans="1:10" ht="18.75" x14ac:dyDescent="0.2">
      <c r="A116" s="36" t="s">
        <v>945</v>
      </c>
      <c r="B116" s="37" t="s">
        <v>703</v>
      </c>
      <c r="C116" s="37" t="s">
        <v>601</v>
      </c>
      <c r="D116" s="37" t="s">
        <v>602</v>
      </c>
      <c r="E116" s="38">
        <v>77814288.400000006</v>
      </c>
      <c r="F116" s="38">
        <v>81480677.920000002</v>
      </c>
      <c r="G116" s="46">
        <v>79149773.109999999</v>
      </c>
      <c r="H116" s="46">
        <f t="shared" si="1"/>
        <v>97.13931588506351</v>
      </c>
    </row>
    <row r="117" spans="1:10" ht="56.25" x14ac:dyDescent="0.2">
      <c r="A117" s="36" t="s">
        <v>946</v>
      </c>
      <c r="B117" s="37" t="s">
        <v>703</v>
      </c>
      <c r="C117" s="37" t="s">
        <v>744</v>
      </c>
      <c r="D117" s="37" t="s">
        <v>602</v>
      </c>
      <c r="E117" s="38">
        <v>306960</v>
      </c>
      <c r="F117" s="38">
        <v>506960</v>
      </c>
      <c r="G117" s="46">
        <v>452233.81</v>
      </c>
      <c r="H117" s="46">
        <f t="shared" si="1"/>
        <v>89.205028010099426</v>
      </c>
      <c r="I117" s="28"/>
    </row>
    <row r="118" spans="1:10" ht="37.5" x14ac:dyDescent="0.2">
      <c r="A118" s="36" t="s">
        <v>643</v>
      </c>
      <c r="B118" s="37" t="s">
        <v>703</v>
      </c>
      <c r="C118" s="37" t="s">
        <v>744</v>
      </c>
      <c r="D118" s="37" t="s">
        <v>282</v>
      </c>
      <c r="E118" s="38">
        <v>306960</v>
      </c>
      <c r="F118" s="38">
        <v>506960</v>
      </c>
      <c r="G118" s="46">
        <v>452233.81</v>
      </c>
      <c r="H118" s="46">
        <f t="shared" si="1"/>
        <v>89.205028010099426</v>
      </c>
    </row>
    <row r="119" spans="1:10" ht="37.5" x14ac:dyDescent="0.2">
      <c r="A119" s="36" t="s">
        <v>928</v>
      </c>
      <c r="B119" s="37" t="s">
        <v>703</v>
      </c>
      <c r="C119" s="37" t="s">
        <v>744</v>
      </c>
      <c r="D119" s="37" t="s">
        <v>284</v>
      </c>
      <c r="E119" s="38">
        <v>306960</v>
      </c>
      <c r="F119" s="38">
        <v>506960</v>
      </c>
      <c r="G119" s="46">
        <v>452233.81</v>
      </c>
      <c r="H119" s="46">
        <f t="shared" si="1"/>
        <v>89.205028010099426</v>
      </c>
    </row>
    <row r="120" spans="1:10" ht="56.25" x14ac:dyDescent="0.2">
      <c r="A120" s="36" t="s">
        <v>947</v>
      </c>
      <c r="B120" s="37" t="s">
        <v>703</v>
      </c>
      <c r="C120" s="37" t="s">
        <v>745</v>
      </c>
      <c r="D120" s="37" t="s">
        <v>602</v>
      </c>
      <c r="E120" s="38">
        <v>791640</v>
      </c>
      <c r="F120" s="38">
        <v>498885.13</v>
      </c>
      <c r="G120" s="46">
        <v>257464.33</v>
      </c>
      <c r="H120" s="46">
        <f t="shared" si="1"/>
        <v>51.607938284310052</v>
      </c>
      <c r="J120" s="28"/>
    </row>
    <row r="121" spans="1:10" ht="37.5" x14ac:dyDescent="0.2">
      <c r="A121" s="36" t="s">
        <v>643</v>
      </c>
      <c r="B121" s="37" t="s">
        <v>703</v>
      </c>
      <c r="C121" s="37" t="s">
        <v>745</v>
      </c>
      <c r="D121" s="37" t="s">
        <v>282</v>
      </c>
      <c r="E121" s="38">
        <v>791640</v>
      </c>
      <c r="F121" s="38">
        <v>498885.13</v>
      </c>
      <c r="G121" s="46">
        <v>257464.33</v>
      </c>
      <c r="H121" s="46">
        <f t="shared" si="1"/>
        <v>51.607938284310052</v>
      </c>
    </row>
    <row r="122" spans="1:10" ht="37.5" x14ac:dyDescent="0.2">
      <c r="A122" s="36" t="s">
        <v>928</v>
      </c>
      <c r="B122" s="37" t="s">
        <v>703</v>
      </c>
      <c r="C122" s="37" t="s">
        <v>745</v>
      </c>
      <c r="D122" s="37" t="s">
        <v>284</v>
      </c>
      <c r="E122" s="38">
        <v>791640</v>
      </c>
      <c r="F122" s="38">
        <v>498885.13</v>
      </c>
      <c r="G122" s="46">
        <v>257464.33</v>
      </c>
      <c r="H122" s="46">
        <f t="shared" si="1"/>
        <v>51.607938284310052</v>
      </c>
    </row>
    <row r="123" spans="1:10" ht="37.5" x14ac:dyDescent="0.2">
      <c r="A123" s="36" t="s">
        <v>1267</v>
      </c>
      <c r="B123" s="37" t="s">
        <v>703</v>
      </c>
      <c r="C123" s="37" t="s">
        <v>1260</v>
      </c>
      <c r="D123" s="37" t="s">
        <v>602</v>
      </c>
      <c r="E123" s="38">
        <v>0</v>
      </c>
      <c r="F123" s="38">
        <v>760000</v>
      </c>
      <c r="G123" s="46">
        <v>760000</v>
      </c>
      <c r="H123" s="46">
        <f t="shared" si="1"/>
        <v>100</v>
      </c>
    </row>
    <row r="124" spans="1:10" ht="37.5" x14ac:dyDescent="0.2">
      <c r="A124" s="36" t="s">
        <v>643</v>
      </c>
      <c r="B124" s="37" t="s">
        <v>703</v>
      </c>
      <c r="C124" s="37" t="s">
        <v>1260</v>
      </c>
      <c r="D124" s="37" t="s">
        <v>282</v>
      </c>
      <c r="E124" s="38">
        <v>0</v>
      </c>
      <c r="F124" s="38">
        <v>760000</v>
      </c>
      <c r="G124" s="46">
        <v>760000</v>
      </c>
      <c r="H124" s="46">
        <f t="shared" si="1"/>
        <v>100</v>
      </c>
    </row>
    <row r="125" spans="1:10" ht="37.5" x14ac:dyDescent="0.2">
      <c r="A125" s="36" t="s">
        <v>928</v>
      </c>
      <c r="B125" s="37" t="s">
        <v>703</v>
      </c>
      <c r="C125" s="37" t="s">
        <v>1260</v>
      </c>
      <c r="D125" s="37" t="s">
        <v>284</v>
      </c>
      <c r="E125" s="38">
        <v>0</v>
      </c>
      <c r="F125" s="38">
        <v>760000</v>
      </c>
      <c r="G125" s="46">
        <v>760000</v>
      </c>
      <c r="H125" s="46">
        <f t="shared" si="1"/>
        <v>100</v>
      </c>
    </row>
    <row r="126" spans="1:10" ht="37.5" x14ac:dyDescent="0.2">
      <c r="A126" s="36" t="s">
        <v>948</v>
      </c>
      <c r="B126" s="37" t="s">
        <v>703</v>
      </c>
      <c r="C126" s="37" t="s">
        <v>747</v>
      </c>
      <c r="D126" s="37" t="s">
        <v>602</v>
      </c>
      <c r="E126" s="38">
        <v>16871473</v>
      </c>
      <c r="F126" s="38">
        <v>17689626</v>
      </c>
      <c r="G126" s="46">
        <v>17316668.449999999</v>
      </c>
      <c r="H126" s="46">
        <f t="shared" si="1"/>
        <v>97.891659495797128</v>
      </c>
    </row>
    <row r="127" spans="1:10" ht="37.5" x14ac:dyDescent="0.2">
      <c r="A127" s="36" t="s">
        <v>658</v>
      </c>
      <c r="B127" s="37" t="s">
        <v>703</v>
      </c>
      <c r="C127" s="37" t="s">
        <v>747</v>
      </c>
      <c r="D127" s="37" t="s">
        <v>315</v>
      </c>
      <c r="E127" s="38">
        <v>16871473</v>
      </c>
      <c r="F127" s="38">
        <v>17689626</v>
      </c>
      <c r="G127" s="46">
        <v>17316668.449999999</v>
      </c>
      <c r="H127" s="46">
        <f t="shared" si="1"/>
        <v>97.891659495797128</v>
      </c>
    </row>
    <row r="128" spans="1:10" ht="18.75" x14ac:dyDescent="0.2">
      <c r="A128" s="36" t="s">
        <v>949</v>
      </c>
      <c r="B128" s="37" t="s">
        <v>703</v>
      </c>
      <c r="C128" s="37" t="s">
        <v>747</v>
      </c>
      <c r="D128" s="37" t="s">
        <v>317</v>
      </c>
      <c r="E128" s="38">
        <v>16871473</v>
      </c>
      <c r="F128" s="38">
        <v>17689626</v>
      </c>
      <c r="G128" s="46">
        <v>17316668.449999999</v>
      </c>
      <c r="H128" s="46">
        <f t="shared" si="1"/>
        <v>97.891659495797128</v>
      </c>
    </row>
    <row r="129" spans="1:10" ht="37.5" x14ac:dyDescent="0.2">
      <c r="A129" s="36" t="s">
        <v>950</v>
      </c>
      <c r="B129" s="37" t="s">
        <v>703</v>
      </c>
      <c r="C129" s="37" t="s">
        <v>748</v>
      </c>
      <c r="D129" s="37" t="s">
        <v>602</v>
      </c>
      <c r="E129" s="38">
        <v>37975672</v>
      </c>
      <c r="F129" s="38">
        <v>39370472</v>
      </c>
      <c r="G129" s="46">
        <v>38358654.5</v>
      </c>
      <c r="H129" s="46">
        <f t="shared" si="1"/>
        <v>97.430009221123896</v>
      </c>
    </row>
    <row r="130" spans="1:10" ht="37.5" x14ac:dyDescent="0.2">
      <c r="A130" s="36" t="s">
        <v>658</v>
      </c>
      <c r="B130" s="37" t="s">
        <v>703</v>
      </c>
      <c r="C130" s="37" t="s">
        <v>748</v>
      </c>
      <c r="D130" s="37" t="s">
        <v>315</v>
      </c>
      <c r="E130" s="38">
        <v>37975672</v>
      </c>
      <c r="F130" s="38">
        <v>39370472</v>
      </c>
      <c r="G130" s="46">
        <v>38358654.5</v>
      </c>
      <c r="H130" s="46">
        <f t="shared" si="1"/>
        <v>97.430009221123896</v>
      </c>
    </row>
    <row r="131" spans="1:10" ht="18.75" x14ac:dyDescent="0.2">
      <c r="A131" s="36" t="s">
        <v>949</v>
      </c>
      <c r="B131" s="37" t="s">
        <v>703</v>
      </c>
      <c r="C131" s="37" t="s">
        <v>748</v>
      </c>
      <c r="D131" s="37" t="s">
        <v>317</v>
      </c>
      <c r="E131" s="38">
        <v>37975672</v>
      </c>
      <c r="F131" s="38">
        <v>39370472</v>
      </c>
      <c r="G131" s="46">
        <v>38358654.5</v>
      </c>
      <c r="H131" s="46">
        <f t="shared" si="1"/>
        <v>97.430009221123896</v>
      </c>
    </row>
    <row r="132" spans="1:10" ht="37.5" x14ac:dyDescent="0.2">
      <c r="A132" s="36" t="s">
        <v>940</v>
      </c>
      <c r="B132" s="37" t="s">
        <v>703</v>
      </c>
      <c r="C132" s="37" t="s">
        <v>616</v>
      </c>
      <c r="D132" s="37" t="s">
        <v>602</v>
      </c>
      <c r="E132" s="38">
        <v>3722812</v>
      </c>
      <c r="F132" s="38">
        <v>4152802</v>
      </c>
      <c r="G132" s="46">
        <v>3765371.43</v>
      </c>
      <c r="H132" s="46">
        <f t="shared" si="1"/>
        <v>90.670622630214496</v>
      </c>
    </row>
    <row r="133" spans="1:10" ht="37.5" x14ac:dyDescent="0.2">
      <c r="A133" s="36" t="s">
        <v>643</v>
      </c>
      <c r="B133" s="37" t="s">
        <v>703</v>
      </c>
      <c r="C133" s="37" t="s">
        <v>616</v>
      </c>
      <c r="D133" s="37" t="s">
        <v>282</v>
      </c>
      <c r="E133" s="38">
        <v>3722812</v>
      </c>
      <c r="F133" s="38">
        <v>4152802</v>
      </c>
      <c r="G133" s="46">
        <v>3765371.43</v>
      </c>
      <c r="H133" s="46">
        <f t="shared" si="1"/>
        <v>90.670622630214496</v>
      </c>
    </row>
    <row r="134" spans="1:10" ht="37.5" x14ac:dyDescent="0.2">
      <c r="A134" s="36" t="s">
        <v>928</v>
      </c>
      <c r="B134" s="37" t="s">
        <v>703</v>
      </c>
      <c r="C134" s="37" t="s">
        <v>616</v>
      </c>
      <c r="D134" s="37" t="s">
        <v>284</v>
      </c>
      <c r="E134" s="38">
        <v>3722812</v>
      </c>
      <c r="F134" s="38">
        <v>4152802</v>
      </c>
      <c r="G134" s="46">
        <v>3765371.43</v>
      </c>
      <c r="H134" s="46">
        <f t="shared" si="1"/>
        <v>90.670622630214496</v>
      </c>
    </row>
    <row r="135" spans="1:10" ht="56.25" x14ac:dyDescent="0.2">
      <c r="A135" s="36" t="s">
        <v>946</v>
      </c>
      <c r="B135" s="37" t="s">
        <v>703</v>
      </c>
      <c r="C135" s="37" t="s">
        <v>705</v>
      </c>
      <c r="D135" s="37" t="s">
        <v>602</v>
      </c>
      <c r="E135" s="38">
        <v>393000</v>
      </c>
      <c r="F135" s="38">
        <v>93000</v>
      </c>
      <c r="G135" s="46">
        <v>44148.89</v>
      </c>
      <c r="H135" s="46">
        <f t="shared" si="1"/>
        <v>47.471924731182796</v>
      </c>
      <c r="J135" s="28"/>
    </row>
    <row r="136" spans="1:10" ht="37.5" x14ac:dyDescent="0.2">
      <c r="A136" s="36" t="s">
        <v>643</v>
      </c>
      <c r="B136" s="37" t="s">
        <v>703</v>
      </c>
      <c r="C136" s="37" t="s">
        <v>705</v>
      </c>
      <c r="D136" s="37" t="s">
        <v>282</v>
      </c>
      <c r="E136" s="38">
        <v>393000</v>
      </c>
      <c r="F136" s="38">
        <v>93000</v>
      </c>
      <c r="G136" s="46">
        <v>44148.89</v>
      </c>
      <c r="H136" s="46">
        <f t="shared" si="1"/>
        <v>47.471924731182796</v>
      </c>
    </row>
    <row r="137" spans="1:10" ht="37.5" x14ac:dyDescent="0.2">
      <c r="A137" s="36" t="s">
        <v>928</v>
      </c>
      <c r="B137" s="37" t="s">
        <v>703</v>
      </c>
      <c r="C137" s="37" t="s">
        <v>705</v>
      </c>
      <c r="D137" s="37" t="s">
        <v>284</v>
      </c>
      <c r="E137" s="38">
        <v>393000</v>
      </c>
      <c r="F137" s="38">
        <v>93000</v>
      </c>
      <c r="G137" s="46">
        <v>44148.89</v>
      </c>
      <c r="H137" s="46">
        <f t="shared" si="1"/>
        <v>47.471924731182796</v>
      </c>
    </row>
    <row r="138" spans="1:10" ht="37.5" x14ac:dyDescent="0.2">
      <c r="A138" s="36" t="s">
        <v>951</v>
      </c>
      <c r="B138" s="37" t="s">
        <v>703</v>
      </c>
      <c r="C138" s="37" t="s">
        <v>706</v>
      </c>
      <c r="D138" s="37" t="s">
        <v>602</v>
      </c>
      <c r="E138" s="38">
        <v>50000</v>
      </c>
      <c r="F138" s="38">
        <v>0</v>
      </c>
      <c r="G138" s="46">
        <v>0</v>
      </c>
      <c r="H138" s="46" t="e">
        <f t="shared" si="1"/>
        <v>#DIV/0!</v>
      </c>
    </row>
    <row r="139" spans="1:10" ht="37.5" x14ac:dyDescent="0.2">
      <c r="A139" s="36" t="s">
        <v>643</v>
      </c>
      <c r="B139" s="37" t="s">
        <v>703</v>
      </c>
      <c r="C139" s="37" t="s">
        <v>706</v>
      </c>
      <c r="D139" s="37" t="s">
        <v>282</v>
      </c>
      <c r="E139" s="38">
        <v>50000</v>
      </c>
      <c r="F139" s="38">
        <v>0</v>
      </c>
      <c r="G139" s="46">
        <v>0</v>
      </c>
      <c r="H139" s="46" t="e">
        <f t="shared" si="1"/>
        <v>#DIV/0!</v>
      </c>
    </row>
    <row r="140" spans="1:10" ht="37.5" x14ac:dyDescent="0.2">
      <c r="A140" s="36" t="s">
        <v>928</v>
      </c>
      <c r="B140" s="37" t="s">
        <v>703</v>
      </c>
      <c r="C140" s="37" t="s">
        <v>706</v>
      </c>
      <c r="D140" s="37" t="s">
        <v>284</v>
      </c>
      <c r="E140" s="38">
        <v>50000</v>
      </c>
      <c r="F140" s="38">
        <v>0</v>
      </c>
      <c r="G140" s="46">
        <v>0</v>
      </c>
      <c r="H140" s="46" t="e">
        <f t="shared" si="1"/>
        <v>#DIV/0!</v>
      </c>
    </row>
    <row r="141" spans="1:10" ht="37.5" x14ac:dyDescent="0.2">
      <c r="A141" s="36" t="s">
        <v>952</v>
      </c>
      <c r="B141" s="37" t="s">
        <v>703</v>
      </c>
      <c r="C141" s="37" t="s">
        <v>707</v>
      </c>
      <c r="D141" s="37" t="s">
        <v>602</v>
      </c>
      <c r="E141" s="45">
        <v>783410</v>
      </c>
      <c r="F141" s="45">
        <v>745215.91</v>
      </c>
      <c r="G141" s="46">
        <v>657907.13</v>
      </c>
      <c r="H141" s="46">
        <f t="shared" si="1"/>
        <v>88.284096081630892</v>
      </c>
    </row>
    <row r="142" spans="1:10" ht="37.5" x14ac:dyDescent="0.2">
      <c r="A142" s="36" t="s">
        <v>643</v>
      </c>
      <c r="B142" s="37" t="s">
        <v>703</v>
      </c>
      <c r="C142" s="37" t="s">
        <v>707</v>
      </c>
      <c r="D142" s="37" t="s">
        <v>282</v>
      </c>
      <c r="E142" s="45">
        <v>783410</v>
      </c>
      <c r="F142" s="45">
        <v>745215.91</v>
      </c>
      <c r="G142" s="46">
        <v>657907.13</v>
      </c>
      <c r="H142" s="46">
        <f t="shared" si="1"/>
        <v>88.284096081630892</v>
      </c>
    </row>
    <row r="143" spans="1:10" ht="37.5" x14ac:dyDescent="0.2">
      <c r="A143" s="36" t="s">
        <v>928</v>
      </c>
      <c r="B143" s="37" t="s">
        <v>703</v>
      </c>
      <c r="C143" s="37" t="s">
        <v>707</v>
      </c>
      <c r="D143" s="37" t="s">
        <v>284</v>
      </c>
      <c r="E143" s="45">
        <v>783410</v>
      </c>
      <c r="F143" s="45">
        <v>745215.91</v>
      </c>
      <c r="G143" s="46">
        <v>657907.13</v>
      </c>
      <c r="H143" s="46">
        <f t="shared" si="1"/>
        <v>88.284096081630892</v>
      </c>
    </row>
    <row r="144" spans="1:10" ht="37.5" x14ac:dyDescent="0.2">
      <c r="A144" s="36" t="s">
        <v>927</v>
      </c>
      <c r="B144" s="37" t="s">
        <v>703</v>
      </c>
      <c r="C144" s="37" t="s">
        <v>704</v>
      </c>
      <c r="D144" s="37" t="s">
        <v>602</v>
      </c>
      <c r="E144" s="38">
        <v>16409663</v>
      </c>
      <c r="F144" s="38">
        <v>16540688.439999999</v>
      </c>
      <c r="G144" s="46">
        <v>16526555.33</v>
      </c>
      <c r="H144" s="46">
        <f t="shared" si="1"/>
        <v>99.914555491137719</v>
      </c>
    </row>
    <row r="145" spans="1:8" ht="75" x14ac:dyDescent="0.2">
      <c r="A145" s="36" t="s">
        <v>642</v>
      </c>
      <c r="B145" s="37" t="s">
        <v>703</v>
      </c>
      <c r="C145" s="37" t="s">
        <v>704</v>
      </c>
      <c r="D145" s="37" t="s">
        <v>278</v>
      </c>
      <c r="E145" s="38">
        <v>15910405</v>
      </c>
      <c r="F145" s="38">
        <v>16119344.890000001</v>
      </c>
      <c r="G145" s="46">
        <v>16109694.189999999</v>
      </c>
      <c r="H145" s="46">
        <f t="shared" si="1"/>
        <v>99.940129700891333</v>
      </c>
    </row>
    <row r="146" spans="1:8" ht="37.5" x14ac:dyDescent="0.2">
      <c r="A146" s="36" t="s">
        <v>924</v>
      </c>
      <c r="B146" s="37" t="s">
        <v>703</v>
      </c>
      <c r="C146" s="37" t="s">
        <v>704</v>
      </c>
      <c r="D146" s="37" t="s">
        <v>280</v>
      </c>
      <c r="E146" s="38">
        <v>15910405</v>
      </c>
      <c r="F146" s="38">
        <v>16119344.890000001</v>
      </c>
      <c r="G146" s="46">
        <v>16109694.189999999</v>
      </c>
      <c r="H146" s="46">
        <f t="shared" si="1"/>
        <v>99.940129700891333</v>
      </c>
    </row>
    <row r="147" spans="1:8" ht="37.5" x14ac:dyDescent="0.2">
      <c r="A147" s="36" t="s">
        <v>643</v>
      </c>
      <c r="B147" s="37" t="s">
        <v>703</v>
      </c>
      <c r="C147" s="37" t="s">
        <v>704</v>
      </c>
      <c r="D147" s="37" t="s">
        <v>282</v>
      </c>
      <c r="E147" s="38">
        <v>493758</v>
      </c>
      <c r="F147" s="38">
        <v>421343.55</v>
      </c>
      <c r="G147" s="46">
        <v>416861.14</v>
      </c>
      <c r="H147" s="46">
        <f t="shared" si="1"/>
        <v>98.936162663460735</v>
      </c>
    </row>
    <row r="148" spans="1:8" ht="37.5" x14ac:dyDescent="0.2">
      <c r="A148" s="36" t="s">
        <v>928</v>
      </c>
      <c r="B148" s="37" t="s">
        <v>703</v>
      </c>
      <c r="C148" s="37" t="s">
        <v>704</v>
      </c>
      <c r="D148" s="37" t="s">
        <v>284</v>
      </c>
      <c r="E148" s="38">
        <v>493758</v>
      </c>
      <c r="F148" s="38">
        <v>421343.55</v>
      </c>
      <c r="G148" s="46">
        <v>416861.14</v>
      </c>
      <c r="H148" s="46">
        <f t="shared" si="1"/>
        <v>98.936162663460735</v>
      </c>
    </row>
    <row r="149" spans="1:8" ht="18.75" x14ac:dyDescent="0.2">
      <c r="A149" s="36" t="s">
        <v>644</v>
      </c>
      <c r="B149" s="37" t="s">
        <v>703</v>
      </c>
      <c r="C149" s="37" t="s">
        <v>704</v>
      </c>
      <c r="D149" s="37" t="s">
        <v>286</v>
      </c>
      <c r="E149" s="38">
        <v>5500</v>
      </c>
      <c r="F149" s="38">
        <v>0</v>
      </c>
      <c r="G149" s="46">
        <v>0</v>
      </c>
      <c r="H149" s="46" t="e">
        <f t="shared" si="1"/>
        <v>#DIV/0!</v>
      </c>
    </row>
    <row r="150" spans="1:8" ht="18.75" x14ac:dyDescent="0.2">
      <c r="A150" s="36" t="s">
        <v>931</v>
      </c>
      <c r="B150" s="37" t="s">
        <v>703</v>
      </c>
      <c r="C150" s="37" t="s">
        <v>704</v>
      </c>
      <c r="D150" s="37" t="s">
        <v>288</v>
      </c>
      <c r="E150" s="38">
        <v>5500</v>
      </c>
      <c r="F150" s="38">
        <v>0</v>
      </c>
      <c r="G150" s="46">
        <v>0</v>
      </c>
      <c r="H150" s="46" t="e">
        <f t="shared" si="1"/>
        <v>#DIV/0!</v>
      </c>
    </row>
    <row r="151" spans="1:8" ht="37.5" x14ac:dyDescent="0.2">
      <c r="A151" s="36" t="s">
        <v>951</v>
      </c>
      <c r="B151" s="37" t="s">
        <v>703</v>
      </c>
      <c r="C151" s="37" t="s">
        <v>708</v>
      </c>
      <c r="D151" s="37" t="s">
        <v>602</v>
      </c>
      <c r="E151" s="38">
        <v>400000</v>
      </c>
      <c r="F151" s="38">
        <v>155732.03</v>
      </c>
      <c r="G151" s="46">
        <v>154732.03</v>
      </c>
      <c r="H151" s="46">
        <f t="shared" si="1"/>
        <v>99.357871338349597</v>
      </c>
    </row>
    <row r="152" spans="1:8" ht="37.5" x14ac:dyDescent="0.2">
      <c r="A152" s="36" t="s">
        <v>643</v>
      </c>
      <c r="B152" s="37" t="s">
        <v>703</v>
      </c>
      <c r="C152" s="37" t="s">
        <v>708</v>
      </c>
      <c r="D152" s="37" t="s">
        <v>282</v>
      </c>
      <c r="E152" s="38">
        <v>400000</v>
      </c>
      <c r="F152" s="38">
        <v>155732.03</v>
      </c>
      <c r="G152" s="46">
        <v>154732.03</v>
      </c>
      <c r="H152" s="46">
        <f t="shared" si="1"/>
        <v>99.357871338349597</v>
      </c>
    </row>
    <row r="153" spans="1:8" ht="37.5" x14ac:dyDescent="0.2">
      <c r="A153" s="36" t="s">
        <v>928</v>
      </c>
      <c r="B153" s="37" t="s">
        <v>703</v>
      </c>
      <c r="C153" s="37" t="s">
        <v>708</v>
      </c>
      <c r="D153" s="37" t="s">
        <v>284</v>
      </c>
      <c r="E153" s="38">
        <v>400000</v>
      </c>
      <c r="F153" s="38">
        <v>155732.03</v>
      </c>
      <c r="G153" s="46">
        <v>154732.03</v>
      </c>
      <c r="H153" s="46">
        <f t="shared" si="1"/>
        <v>99.357871338349597</v>
      </c>
    </row>
    <row r="154" spans="1:8" ht="75" x14ac:dyDescent="0.2">
      <c r="A154" s="36" t="s">
        <v>953</v>
      </c>
      <c r="B154" s="37" t="s">
        <v>703</v>
      </c>
      <c r="C154" s="37" t="s">
        <v>746</v>
      </c>
      <c r="D154" s="37" t="s">
        <v>602</v>
      </c>
      <c r="E154" s="38">
        <v>109658.4</v>
      </c>
      <c r="F154" s="38">
        <v>59658.400000000001</v>
      </c>
      <c r="G154" s="46">
        <v>58399.199999999997</v>
      </c>
      <c r="H154" s="46">
        <f t="shared" si="1"/>
        <v>97.889316508655938</v>
      </c>
    </row>
    <row r="155" spans="1:8" ht="37.5" x14ac:dyDescent="0.2">
      <c r="A155" s="36" t="s">
        <v>643</v>
      </c>
      <c r="B155" s="37" t="s">
        <v>703</v>
      </c>
      <c r="C155" s="37" t="s">
        <v>746</v>
      </c>
      <c r="D155" s="37" t="s">
        <v>282</v>
      </c>
      <c r="E155" s="38">
        <v>109658.4</v>
      </c>
      <c r="F155" s="38">
        <v>59658.400000000001</v>
      </c>
      <c r="G155" s="46">
        <v>58399.199999999997</v>
      </c>
      <c r="H155" s="46">
        <f t="shared" si="1"/>
        <v>97.889316508655938</v>
      </c>
    </row>
    <row r="156" spans="1:8" ht="37.5" x14ac:dyDescent="0.2">
      <c r="A156" s="36" t="s">
        <v>928</v>
      </c>
      <c r="B156" s="37" t="s">
        <v>703</v>
      </c>
      <c r="C156" s="37" t="s">
        <v>746</v>
      </c>
      <c r="D156" s="37" t="s">
        <v>284</v>
      </c>
      <c r="E156" s="38">
        <v>109658.4</v>
      </c>
      <c r="F156" s="38">
        <v>59658.400000000001</v>
      </c>
      <c r="G156" s="46">
        <v>58399.199999999997</v>
      </c>
      <c r="H156" s="46">
        <f t="shared" si="1"/>
        <v>97.889316508655938</v>
      </c>
    </row>
    <row r="157" spans="1:8" ht="37.5" x14ac:dyDescent="0.2">
      <c r="A157" s="36" t="s">
        <v>1312</v>
      </c>
      <c r="B157" s="37" t="s">
        <v>703</v>
      </c>
      <c r="C157" s="37" t="s">
        <v>1313</v>
      </c>
      <c r="D157" s="37" t="s">
        <v>602</v>
      </c>
      <c r="E157" s="38">
        <v>0</v>
      </c>
      <c r="F157" s="38">
        <v>376920.08</v>
      </c>
      <c r="G157" s="46">
        <v>376920.08</v>
      </c>
      <c r="H157" s="46">
        <f t="shared" si="1"/>
        <v>100</v>
      </c>
    </row>
    <row r="158" spans="1:8" ht="75" x14ac:dyDescent="0.2">
      <c r="A158" s="36" t="s">
        <v>642</v>
      </c>
      <c r="B158" s="37" t="s">
        <v>703</v>
      </c>
      <c r="C158" s="37" t="s">
        <v>1313</v>
      </c>
      <c r="D158" s="37" t="s">
        <v>278</v>
      </c>
      <c r="E158" s="38">
        <v>0</v>
      </c>
      <c r="F158" s="38">
        <v>376920.08</v>
      </c>
      <c r="G158" s="46">
        <v>376920.08</v>
      </c>
      <c r="H158" s="46">
        <f t="shared" si="1"/>
        <v>100</v>
      </c>
    </row>
    <row r="159" spans="1:8" ht="37.5" x14ac:dyDescent="0.2">
      <c r="A159" s="36" t="s">
        <v>924</v>
      </c>
      <c r="B159" s="37" t="s">
        <v>703</v>
      </c>
      <c r="C159" s="37" t="s">
        <v>1313</v>
      </c>
      <c r="D159" s="37" t="s">
        <v>280</v>
      </c>
      <c r="E159" s="38">
        <v>0</v>
      </c>
      <c r="F159" s="38">
        <v>376920.08</v>
      </c>
      <c r="G159" s="46">
        <v>376920.08</v>
      </c>
      <c r="H159" s="46">
        <f t="shared" si="1"/>
        <v>100</v>
      </c>
    </row>
    <row r="160" spans="1:8" ht="37.5" x14ac:dyDescent="0.2">
      <c r="A160" s="36" t="s">
        <v>1287</v>
      </c>
      <c r="B160" s="37" t="s">
        <v>703</v>
      </c>
      <c r="C160" s="37" t="s">
        <v>1288</v>
      </c>
      <c r="D160" s="37" t="s">
        <v>602</v>
      </c>
      <c r="E160" s="38">
        <v>0</v>
      </c>
      <c r="F160" s="38">
        <v>300717.93</v>
      </c>
      <c r="G160" s="46">
        <v>300717.93</v>
      </c>
      <c r="H160" s="46">
        <f t="shared" si="1"/>
        <v>100</v>
      </c>
    </row>
    <row r="161" spans="1:8" ht="75" x14ac:dyDescent="0.2">
      <c r="A161" s="36" t="s">
        <v>642</v>
      </c>
      <c r="B161" s="37" t="s">
        <v>703</v>
      </c>
      <c r="C161" s="37" t="s">
        <v>1288</v>
      </c>
      <c r="D161" s="37">
        <v>100</v>
      </c>
      <c r="E161" s="38">
        <v>0</v>
      </c>
      <c r="F161" s="38">
        <v>300717.93</v>
      </c>
      <c r="G161" s="46">
        <v>300717.93</v>
      </c>
      <c r="H161" s="46">
        <f t="shared" si="1"/>
        <v>100</v>
      </c>
    </row>
    <row r="162" spans="1:8" ht="37.5" x14ac:dyDescent="0.2">
      <c r="A162" s="36" t="s">
        <v>924</v>
      </c>
      <c r="B162" s="37" t="s">
        <v>703</v>
      </c>
      <c r="C162" s="37" t="s">
        <v>1288</v>
      </c>
      <c r="D162" s="37">
        <v>120</v>
      </c>
      <c r="E162" s="38">
        <v>0</v>
      </c>
      <c r="F162" s="38">
        <v>300717.93</v>
      </c>
      <c r="G162" s="46">
        <v>300717.93</v>
      </c>
      <c r="H162" s="46">
        <f t="shared" si="1"/>
        <v>100</v>
      </c>
    </row>
    <row r="163" spans="1:8" ht="37.5" x14ac:dyDescent="0.2">
      <c r="A163" s="36" t="s">
        <v>974</v>
      </c>
      <c r="B163" s="37" t="s">
        <v>703</v>
      </c>
      <c r="C163" s="37" t="s">
        <v>710</v>
      </c>
      <c r="D163" s="37" t="s">
        <v>602</v>
      </c>
      <c r="E163" s="38">
        <v>0</v>
      </c>
      <c r="F163" s="38">
        <v>230000</v>
      </c>
      <c r="G163" s="46">
        <v>120000</v>
      </c>
      <c r="H163" s="46">
        <f t="shared" si="1"/>
        <v>52.173913043478258</v>
      </c>
    </row>
    <row r="164" spans="1:8" ht="18.75" x14ac:dyDescent="0.2">
      <c r="A164" s="36" t="s">
        <v>644</v>
      </c>
      <c r="B164" s="37" t="s">
        <v>703</v>
      </c>
      <c r="C164" s="37" t="s">
        <v>710</v>
      </c>
      <c r="D164" s="37" t="s">
        <v>286</v>
      </c>
      <c r="E164" s="38">
        <v>0</v>
      </c>
      <c r="F164" s="38">
        <v>230000</v>
      </c>
      <c r="G164" s="46">
        <v>120000</v>
      </c>
      <c r="H164" s="46">
        <f t="shared" si="1"/>
        <v>52.173913043478258</v>
      </c>
    </row>
    <row r="165" spans="1:8" ht="18.75" x14ac:dyDescent="0.2">
      <c r="A165" s="36" t="s">
        <v>975</v>
      </c>
      <c r="B165" s="37" t="s">
        <v>703</v>
      </c>
      <c r="C165" s="37" t="s">
        <v>710</v>
      </c>
      <c r="D165" s="37" t="s">
        <v>393</v>
      </c>
      <c r="E165" s="38">
        <v>0</v>
      </c>
      <c r="F165" s="38">
        <v>230000</v>
      </c>
      <c r="G165" s="46">
        <v>120000</v>
      </c>
      <c r="H165" s="46">
        <f t="shared" si="1"/>
        <v>52.173913043478258</v>
      </c>
    </row>
    <row r="166" spans="1:8" ht="37.5" x14ac:dyDescent="0.2">
      <c r="A166" s="39" t="s">
        <v>954</v>
      </c>
      <c r="B166" s="40" t="s">
        <v>750</v>
      </c>
      <c r="C166" s="40" t="s">
        <v>601</v>
      </c>
      <c r="D166" s="40" t="s">
        <v>602</v>
      </c>
      <c r="E166" s="41">
        <v>9301778</v>
      </c>
      <c r="F166" s="41">
        <v>9421987.6699999999</v>
      </c>
      <c r="G166" s="41">
        <v>9004937.0199999996</v>
      </c>
      <c r="H166" s="60">
        <f t="shared" si="1"/>
        <v>95.573644706329787</v>
      </c>
    </row>
    <row r="167" spans="1:8" ht="18.75" x14ac:dyDescent="0.2">
      <c r="A167" s="36" t="s">
        <v>955</v>
      </c>
      <c r="B167" s="37" t="s">
        <v>752</v>
      </c>
      <c r="C167" s="37" t="s">
        <v>601</v>
      </c>
      <c r="D167" s="37" t="s">
        <v>602</v>
      </c>
      <c r="E167" s="38">
        <v>1802400</v>
      </c>
      <c r="F167" s="38">
        <v>744224</v>
      </c>
      <c r="G167" s="46">
        <v>599988.93999999994</v>
      </c>
      <c r="H167" s="46">
        <f t="shared" si="1"/>
        <v>80.619402222986622</v>
      </c>
    </row>
    <row r="168" spans="1:8" ht="56.25" x14ac:dyDescent="0.2">
      <c r="A168" s="36" t="s">
        <v>947</v>
      </c>
      <c r="B168" s="37" t="s">
        <v>752</v>
      </c>
      <c r="C168" s="37" t="s">
        <v>745</v>
      </c>
      <c r="D168" s="37" t="s">
        <v>602</v>
      </c>
      <c r="E168" s="38">
        <v>30000</v>
      </c>
      <c r="F168" s="38">
        <v>30000</v>
      </c>
      <c r="G168" s="46">
        <v>3284.94</v>
      </c>
      <c r="H168" s="46">
        <f t="shared" si="1"/>
        <v>10.9498</v>
      </c>
    </row>
    <row r="169" spans="1:8" ht="37.5" x14ac:dyDescent="0.2">
      <c r="A169" s="36" t="s">
        <v>643</v>
      </c>
      <c r="B169" s="37" t="s">
        <v>752</v>
      </c>
      <c r="C169" s="37" t="s">
        <v>745</v>
      </c>
      <c r="D169" s="37" t="s">
        <v>282</v>
      </c>
      <c r="E169" s="38">
        <v>30000</v>
      </c>
      <c r="F169" s="38">
        <v>30000</v>
      </c>
      <c r="G169" s="46">
        <v>3284.94</v>
      </c>
      <c r="H169" s="46">
        <f t="shared" si="1"/>
        <v>10.9498</v>
      </c>
    </row>
    <row r="170" spans="1:8" ht="37.5" x14ac:dyDescent="0.2">
      <c r="A170" s="36" t="s">
        <v>928</v>
      </c>
      <c r="B170" s="37" t="s">
        <v>752</v>
      </c>
      <c r="C170" s="37" t="s">
        <v>745</v>
      </c>
      <c r="D170" s="37" t="s">
        <v>284</v>
      </c>
      <c r="E170" s="38">
        <v>30000</v>
      </c>
      <c r="F170" s="38">
        <v>30000</v>
      </c>
      <c r="G170" s="46">
        <v>3284.94</v>
      </c>
      <c r="H170" s="46">
        <f t="shared" si="1"/>
        <v>10.9498</v>
      </c>
    </row>
    <row r="171" spans="1:8" ht="37.5" x14ac:dyDescent="0.2">
      <c r="A171" s="36" t="s">
        <v>1268</v>
      </c>
      <c r="B171" s="37" t="s">
        <v>752</v>
      </c>
      <c r="C171" s="37" t="s">
        <v>1262</v>
      </c>
      <c r="D171" s="37" t="s">
        <v>602</v>
      </c>
      <c r="E171" s="38">
        <v>0</v>
      </c>
      <c r="F171" s="38">
        <v>406224</v>
      </c>
      <c r="G171" s="46">
        <v>406224</v>
      </c>
      <c r="H171" s="46">
        <f t="shared" si="1"/>
        <v>100</v>
      </c>
    </row>
    <row r="172" spans="1:8" ht="37.5" x14ac:dyDescent="0.2">
      <c r="A172" s="36" t="s">
        <v>643</v>
      </c>
      <c r="B172" s="37" t="s">
        <v>752</v>
      </c>
      <c r="C172" s="37" t="s">
        <v>1262</v>
      </c>
      <c r="D172" s="37" t="s">
        <v>282</v>
      </c>
      <c r="E172" s="38">
        <v>0</v>
      </c>
      <c r="F172" s="38">
        <v>406224</v>
      </c>
      <c r="G172" s="46">
        <v>406224</v>
      </c>
      <c r="H172" s="46">
        <f t="shared" si="1"/>
        <v>100</v>
      </c>
    </row>
    <row r="173" spans="1:8" ht="37.5" x14ac:dyDescent="0.2">
      <c r="A173" s="36" t="s">
        <v>928</v>
      </c>
      <c r="B173" s="37" t="s">
        <v>752</v>
      </c>
      <c r="C173" s="37" t="s">
        <v>1262</v>
      </c>
      <c r="D173" s="37" t="s">
        <v>284</v>
      </c>
      <c r="E173" s="38">
        <v>0</v>
      </c>
      <c r="F173" s="38">
        <v>406224</v>
      </c>
      <c r="G173" s="46">
        <v>406224</v>
      </c>
      <c r="H173" s="46">
        <f t="shared" si="1"/>
        <v>100</v>
      </c>
    </row>
    <row r="174" spans="1:8" ht="56.25" x14ac:dyDescent="0.2">
      <c r="A174" s="36" t="s">
        <v>956</v>
      </c>
      <c r="B174" s="37" t="s">
        <v>752</v>
      </c>
      <c r="C174" s="37" t="s">
        <v>753</v>
      </c>
      <c r="D174" s="37" t="s">
        <v>602</v>
      </c>
      <c r="E174" s="38">
        <v>1672400</v>
      </c>
      <c r="F174" s="38">
        <v>208000</v>
      </c>
      <c r="G174" s="46">
        <v>108000</v>
      </c>
      <c r="H174" s="46">
        <f t="shared" si="1"/>
        <v>51.923076923076927</v>
      </c>
    </row>
    <row r="175" spans="1:8" ht="37.5" x14ac:dyDescent="0.2">
      <c r="A175" s="36" t="s">
        <v>643</v>
      </c>
      <c r="B175" s="37" t="s">
        <v>752</v>
      </c>
      <c r="C175" s="37" t="s">
        <v>753</v>
      </c>
      <c r="D175" s="37" t="s">
        <v>282</v>
      </c>
      <c r="E175" s="38">
        <v>1672400</v>
      </c>
      <c r="F175" s="38">
        <v>208000</v>
      </c>
      <c r="G175" s="46">
        <v>108000</v>
      </c>
      <c r="H175" s="46">
        <f t="shared" si="1"/>
        <v>51.923076923076927</v>
      </c>
    </row>
    <row r="176" spans="1:8" ht="37.5" x14ac:dyDescent="0.2">
      <c r="A176" s="36" t="s">
        <v>928</v>
      </c>
      <c r="B176" s="37" t="s">
        <v>752</v>
      </c>
      <c r="C176" s="37" t="s">
        <v>753</v>
      </c>
      <c r="D176" s="37" t="s">
        <v>284</v>
      </c>
      <c r="E176" s="38">
        <v>1672400</v>
      </c>
      <c r="F176" s="38">
        <v>208000</v>
      </c>
      <c r="G176" s="46">
        <v>108000</v>
      </c>
      <c r="H176" s="46">
        <f t="shared" si="1"/>
        <v>51.923076923076927</v>
      </c>
    </row>
    <row r="177" spans="1:8" ht="56.25" x14ac:dyDescent="0.2">
      <c r="A177" s="36" t="s">
        <v>957</v>
      </c>
      <c r="B177" s="37" t="s">
        <v>752</v>
      </c>
      <c r="C177" s="37" t="s">
        <v>754</v>
      </c>
      <c r="D177" s="37" t="s">
        <v>602</v>
      </c>
      <c r="E177" s="38">
        <v>100000</v>
      </c>
      <c r="F177" s="38">
        <v>100000</v>
      </c>
      <c r="G177" s="46">
        <v>82480</v>
      </c>
      <c r="H177" s="46">
        <f t="shared" si="1"/>
        <v>82.48</v>
      </c>
    </row>
    <row r="178" spans="1:8" ht="37.5" x14ac:dyDescent="0.2">
      <c r="A178" s="36" t="s">
        <v>643</v>
      </c>
      <c r="B178" s="37" t="s">
        <v>752</v>
      </c>
      <c r="C178" s="37" t="s">
        <v>754</v>
      </c>
      <c r="D178" s="37" t="s">
        <v>282</v>
      </c>
      <c r="E178" s="38">
        <v>100000</v>
      </c>
      <c r="F178" s="38">
        <v>100000</v>
      </c>
      <c r="G178" s="46">
        <v>82480</v>
      </c>
      <c r="H178" s="46">
        <f t="shared" si="1"/>
        <v>82.48</v>
      </c>
    </row>
    <row r="179" spans="1:8" ht="37.5" x14ac:dyDescent="0.2">
      <c r="A179" s="36" t="s">
        <v>928</v>
      </c>
      <c r="B179" s="37" t="s">
        <v>752</v>
      </c>
      <c r="C179" s="37" t="s">
        <v>754</v>
      </c>
      <c r="D179" s="37" t="s">
        <v>284</v>
      </c>
      <c r="E179" s="38">
        <v>100000</v>
      </c>
      <c r="F179" s="38">
        <v>100000</v>
      </c>
      <c r="G179" s="46">
        <v>82480</v>
      </c>
      <c r="H179" s="46">
        <f t="shared" si="1"/>
        <v>82.48</v>
      </c>
    </row>
    <row r="180" spans="1:8" ht="56.25" x14ac:dyDescent="0.2">
      <c r="A180" s="36" t="s">
        <v>958</v>
      </c>
      <c r="B180" s="37" t="s">
        <v>756</v>
      </c>
      <c r="C180" s="37" t="s">
        <v>601</v>
      </c>
      <c r="D180" s="37" t="s">
        <v>602</v>
      </c>
      <c r="E180" s="38">
        <v>7499378</v>
      </c>
      <c r="F180" s="38">
        <v>8677763.6699999999</v>
      </c>
      <c r="G180" s="46">
        <v>8404948.0800000001</v>
      </c>
      <c r="H180" s="46">
        <f t="shared" si="1"/>
        <v>96.856153262814075</v>
      </c>
    </row>
    <row r="181" spans="1:8" ht="18.75" x14ac:dyDescent="0.2">
      <c r="A181" s="36" t="s">
        <v>959</v>
      </c>
      <c r="B181" s="37" t="s">
        <v>756</v>
      </c>
      <c r="C181" s="37" t="s">
        <v>757</v>
      </c>
      <c r="D181" s="37" t="s">
        <v>602</v>
      </c>
      <c r="E181" s="38">
        <v>6761008</v>
      </c>
      <c r="F181" s="38">
        <v>7692424.5099999998</v>
      </c>
      <c r="G181" s="46">
        <v>7635794.71</v>
      </c>
      <c r="H181" s="46">
        <f t="shared" si="1"/>
        <v>99.263823779792943</v>
      </c>
    </row>
    <row r="182" spans="1:8" ht="75" x14ac:dyDescent="0.2">
      <c r="A182" s="36" t="s">
        <v>642</v>
      </c>
      <c r="B182" s="37" t="s">
        <v>756</v>
      </c>
      <c r="C182" s="37" t="s">
        <v>757</v>
      </c>
      <c r="D182" s="37" t="s">
        <v>278</v>
      </c>
      <c r="E182" s="38">
        <v>5808024</v>
      </c>
      <c r="F182" s="38">
        <v>6678578.4299999997</v>
      </c>
      <c r="G182" s="46">
        <v>6676110.1500000004</v>
      </c>
      <c r="H182" s="46">
        <f t="shared" si="1"/>
        <v>99.963041835536259</v>
      </c>
    </row>
    <row r="183" spans="1:8" ht="18.75" x14ac:dyDescent="0.2">
      <c r="A183" s="36" t="s">
        <v>960</v>
      </c>
      <c r="B183" s="37" t="s">
        <v>756</v>
      </c>
      <c r="C183" s="37" t="s">
        <v>757</v>
      </c>
      <c r="D183" s="37" t="s">
        <v>334</v>
      </c>
      <c r="E183" s="38">
        <v>5808024</v>
      </c>
      <c r="F183" s="38">
        <v>6678578.4299999997</v>
      </c>
      <c r="G183" s="46">
        <v>6676110.1500000004</v>
      </c>
      <c r="H183" s="46">
        <f t="shared" si="1"/>
        <v>99.963041835536259</v>
      </c>
    </row>
    <row r="184" spans="1:8" ht="37.5" x14ac:dyDescent="0.2">
      <c r="A184" s="36" t="s">
        <v>643</v>
      </c>
      <c r="B184" s="37" t="s">
        <v>756</v>
      </c>
      <c r="C184" s="37" t="s">
        <v>757</v>
      </c>
      <c r="D184" s="37" t="s">
        <v>282</v>
      </c>
      <c r="E184" s="38">
        <v>952984</v>
      </c>
      <c r="F184" s="38">
        <v>1013846.08</v>
      </c>
      <c r="G184" s="46">
        <v>959684.56</v>
      </c>
      <c r="H184" s="46">
        <f t="shared" si="1"/>
        <v>94.657816302845504</v>
      </c>
    </row>
    <row r="185" spans="1:8" ht="37.5" x14ac:dyDescent="0.2">
      <c r="A185" s="36" t="s">
        <v>928</v>
      </c>
      <c r="B185" s="37" t="s">
        <v>756</v>
      </c>
      <c r="C185" s="37" t="s">
        <v>757</v>
      </c>
      <c r="D185" s="37" t="s">
        <v>284</v>
      </c>
      <c r="E185" s="38">
        <v>952984</v>
      </c>
      <c r="F185" s="38">
        <v>1013846.08</v>
      </c>
      <c r="G185" s="46">
        <v>959684.56</v>
      </c>
      <c r="H185" s="46">
        <f t="shared" ref="H185:H261" si="2">G185/F185*100</f>
        <v>94.657816302845504</v>
      </c>
    </row>
    <row r="186" spans="1:8" ht="37.5" x14ac:dyDescent="0.2">
      <c r="A186" s="36" t="s">
        <v>961</v>
      </c>
      <c r="B186" s="37" t="s">
        <v>756</v>
      </c>
      <c r="C186" s="37" t="s">
        <v>758</v>
      </c>
      <c r="D186" s="37" t="s">
        <v>602</v>
      </c>
      <c r="E186" s="38">
        <v>39490</v>
      </c>
      <c r="F186" s="38">
        <v>39490</v>
      </c>
      <c r="G186" s="46">
        <v>29053</v>
      </c>
      <c r="H186" s="46">
        <f t="shared" si="2"/>
        <v>73.570524183337554</v>
      </c>
    </row>
    <row r="187" spans="1:8" ht="37.5" x14ac:dyDescent="0.2">
      <c r="A187" s="36" t="s">
        <v>643</v>
      </c>
      <c r="B187" s="37" t="s">
        <v>756</v>
      </c>
      <c r="C187" s="37" t="s">
        <v>758</v>
      </c>
      <c r="D187" s="37" t="s">
        <v>282</v>
      </c>
      <c r="E187" s="38">
        <v>39490</v>
      </c>
      <c r="F187" s="38">
        <v>39490</v>
      </c>
      <c r="G187" s="46">
        <v>29053</v>
      </c>
      <c r="H187" s="46">
        <f t="shared" si="2"/>
        <v>73.570524183337554</v>
      </c>
    </row>
    <row r="188" spans="1:8" ht="37.5" x14ac:dyDescent="0.2">
      <c r="A188" s="36" t="s">
        <v>928</v>
      </c>
      <c r="B188" s="37" t="s">
        <v>756</v>
      </c>
      <c r="C188" s="37" t="s">
        <v>758</v>
      </c>
      <c r="D188" s="37" t="s">
        <v>284</v>
      </c>
      <c r="E188" s="38">
        <v>39490</v>
      </c>
      <c r="F188" s="38">
        <v>39490</v>
      </c>
      <c r="G188" s="46">
        <v>29053</v>
      </c>
      <c r="H188" s="46">
        <f t="shared" si="2"/>
        <v>73.570524183337554</v>
      </c>
    </row>
    <row r="189" spans="1:8" ht="18.75" x14ac:dyDescent="0.2">
      <c r="A189" s="36" t="s">
        <v>962</v>
      </c>
      <c r="B189" s="37" t="s">
        <v>756</v>
      </c>
      <c r="C189" s="37" t="s">
        <v>759</v>
      </c>
      <c r="D189" s="37" t="s">
        <v>602</v>
      </c>
      <c r="E189" s="38">
        <v>598880</v>
      </c>
      <c r="F189" s="38">
        <v>598880</v>
      </c>
      <c r="G189" s="46">
        <v>450731.21</v>
      </c>
      <c r="H189" s="46">
        <f t="shared" si="2"/>
        <v>75.262358068394349</v>
      </c>
    </row>
    <row r="190" spans="1:8" ht="37.5" x14ac:dyDescent="0.2">
      <c r="A190" s="36" t="s">
        <v>643</v>
      </c>
      <c r="B190" s="37" t="s">
        <v>756</v>
      </c>
      <c r="C190" s="37" t="s">
        <v>759</v>
      </c>
      <c r="D190" s="37" t="s">
        <v>282</v>
      </c>
      <c r="E190" s="38">
        <v>217340</v>
      </c>
      <c r="F190" s="38">
        <v>217340</v>
      </c>
      <c r="G190" s="46">
        <v>194356</v>
      </c>
      <c r="H190" s="46">
        <f t="shared" si="2"/>
        <v>89.424864267967237</v>
      </c>
    </row>
    <row r="191" spans="1:8" ht="37.5" x14ac:dyDescent="0.2">
      <c r="A191" s="36" t="s">
        <v>928</v>
      </c>
      <c r="B191" s="37" t="s">
        <v>756</v>
      </c>
      <c r="C191" s="37" t="s">
        <v>759</v>
      </c>
      <c r="D191" s="37" t="s">
        <v>284</v>
      </c>
      <c r="E191" s="38">
        <v>217340</v>
      </c>
      <c r="F191" s="38">
        <v>217340</v>
      </c>
      <c r="G191" s="46">
        <v>194356</v>
      </c>
      <c r="H191" s="46">
        <f t="shared" si="2"/>
        <v>89.424864267967237</v>
      </c>
    </row>
    <row r="192" spans="1:8" ht="18.75" x14ac:dyDescent="0.2">
      <c r="A192" s="36" t="s">
        <v>644</v>
      </c>
      <c r="B192" s="37" t="s">
        <v>756</v>
      </c>
      <c r="C192" s="37" t="s">
        <v>759</v>
      </c>
      <c r="D192" s="37" t="s">
        <v>286</v>
      </c>
      <c r="E192" s="38">
        <v>381540</v>
      </c>
      <c r="F192" s="38">
        <v>381540</v>
      </c>
      <c r="G192" s="46">
        <v>256375.21</v>
      </c>
      <c r="H192" s="46">
        <f t="shared" si="2"/>
        <v>67.194844577239607</v>
      </c>
    </row>
    <row r="193" spans="1:8" ht="56.25" x14ac:dyDescent="0.2">
      <c r="A193" s="36" t="s">
        <v>963</v>
      </c>
      <c r="B193" s="37" t="s">
        <v>756</v>
      </c>
      <c r="C193" s="37" t="s">
        <v>759</v>
      </c>
      <c r="D193" s="37" t="s">
        <v>377</v>
      </c>
      <c r="E193" s="38">
        <v>381540</v>
      </c>
      <c r="F193" s="38">
        <v>381540</v>
      </c>
      <c r="G193" s="46">
        <v>256375.21</v>
      </c>
      <c r="H193" s="46">
        <f t="shared" si="2"/>
        <v>67.194844577239607</v>
      </c>
    </row>
    <row r="194" spans="1:8" ht="56.25" x14ac:dyDescent="0.2">
      <c r="A194" s="36" t="s">
        <v>957</v>
      </c>
      <c r="B194" s="37" t="s">
        <v>756</v>
      </c>
      <c r="C194" s="37" t="s">
        <v>760</v>
      </c>
      <c r="D194" s="37" t="s">
        <v>602</v>
      </c>
      <c r="E194" s="38">
        <v>100000</v>
      </c>
      <c r="F194" s="38">
        <v>100000</v>
      </c>
      <c r="G194" s="38">
        <v>42400</v>
      </c>
      <c r="H194" s="46">
        <f t="shared" si="2"/>
        <v>42.4</v>
      </c>
    </row>
    <row r="195" spans="1:8" ht="37.5" x14ac:dyDescent="0.2">
      <c r="A195" s="36" t="s">
        <v>643</v>
      </c>
      <c r="B195" s="37" t="s">
        <v>756</v>
      </c>
      <c r="C195" s="37" t="s">
        <v>760</v>
      </c>
      <c r="D195" s="37" t="s">
        <v>282</v>
      </c>
      <c r="E195" s="38">
        <v>100000</v>
      </c>
      <c r="F195" s="38">
        <v>100000</v>
      </c>
      <c r="G195" s="38">
        <v>42400</v>
      </c>
      <c r="H195" s="46">
        <f t="shared" si="2"/>
        <v>42.4</v>
      </c>
    </row>
    <row r="196" spans="1:8" ht="37.5" x14ac:dyDescent="0.2">
      <c r="A196" s="36" t="s">
        <v>928</v>
      </c>
      <c r="B196" s="37" t="s">
        <v>756</v>
      </c>
      <c r="C196" s="37" t="s">
        <v>760</v>
      </c>
      <c r="D196" s="37" t="s">
        <v>284</v>
      </c>
      <c r="E196" s="38">
        <v>100000</v>
      </c>
      <c r="F196" s="38">
        <v>100000</v>
      </c>
      <c r="G196" s="46">
        <v>42400</v>
      </c>
      <c r="H196" s="46">
        <f t="shared" si="2"/>
        <v>42.4</v>
      </c>
    </row>
    <row r="197" spans="1:8" ht="112.5" x14ac:dyDescent="0.2">
      <c r="A197" s="36" t="s">
        <v>1306</v>
      </c>
      <c r="B197" s="37" t="s">
        <v>756</v>
      </c>
      <c r="C197" s="37" t="s">
        <v>1307</v>
      </c>
      <c r="D197" s="37" t="s">
        <v>602</v>
      </c>
      <c r="E197" s="38">
        <v>0</v>
      </c>
      <c r="F197" s="38">
        <v>161354.34</v>
      </c>
      <c r="G197" s="46">
        <v>161354.34</v>
      </c>
      <c r="H197" s="46">
        <f t="shared" si="2"/>
        <v>100</v>
      </c>
    </row>
    <row r="198" spans="1:8" ht="75" x14ac:dyDescent="0.2">
      <c r="A198" s="36" t="s">
        <v>642</v>
      </c>
      <c r="B198" s="37" t="s">
        <v>756</v>
      </c>
      <c r="C198" s="37" t="s">
        <v>1307</v>
      </c>
      <c r="D198" s="37" t="s">
        <v>278</v>
      </c>
      <c r="E198" s="38">
        <v>0</v>
      </c>
      <c r="F198" s="38">
        <v>161354.34</v>
      </c>
      <c r="G198" s="46">
        <v>161354.34</v>
      </c>
      <c r="H198" s="46">
        <f t="shared" si="2"/>
        <v>100</v>
      </c>
    </row>
    <row r="199" spans="1:8" ht="18.75" x14ac:dyDescent="0.2">
      <c r="A199" s="36" t="s">
        <v>960</v>
      </c>
      <c r="B199" s="37" t="s">
        <v>756</v>
      </c>
      <c r="C199" s="37" t="s">
        <v>1307</v>
      </c>
      <c r="D199" s="37" t="s">
        <v>334</v>
      </c>
      <c r="E199" s="38">
        <v>0</v>
      </c>
      <c r="F199" s="38">
        <v>161354.34</v>
      </c>
      <c r="G199" s="46">
        <v>161354.34</v>
      </c>
      <c r="H199" s="46">
        <f t="shared" si="2"/>
        <v>100</v>
      </c>
    </row>
    <row r="200" spans="1:8" ht="56.25" x14ac:dyDescent="0.2">
      <c r="A200" s="36" t="s">
        <v>1308</v>
      </c>
      <c r="B200" s="37" t="s">
        <v>756</v>
      </c>
      <c r="C200" s="37" t="s">
        <v>1309</v>
      </c>
      <c r="D200" s="37" t="s">
        <v>602</v>
      </c>
      <c r="E200" s="38">
        <v>0</v>
      </c>
      <c r="F200" s="38">
        <v>85614.82</v>
      </c>
      <c r="G200" s="46">
        <v>85614.82</v>
      </c>
      <c r="H200" s="46">
        <f t="shared" si="2"/>
        <v>100</v>
      </c>
    </row>
    <row r="201" spans="1:8" ht="75" x14ac:dyDescent="0.2">
      <c r="A201" s="36" t="s">
        <v>642</v>
      </c>
      <c r="B201" s="37" t="s">
        <v>756</v>
      </c>
      <c r="C201" s="37" t="s">
        <v>1309</v>
      </c>
      <c r="D201" s="37" t="s">
        <v>278</v>
      </c>
      <c r="E201" s="38">
        <v>0</v>
      </c>
      <c r="F201" s="38">
        <v>85614.82</v>
      </c>
      <c r="G201" s="46">
        <v>85614.82</v>
      </c>
      <c r="H201" s="46">
        <f t="shared" si="2"/>
        <v>100</v>
      </c>
    </row>
    <row r="202" spans="1:8" ht="18.75" x14ac:dyDescent="0.2">
      <c r="A202" s="36" t="s">
        <v>960</v>
      </c>
      <c r="B202" s="37" t="s">
        <v>756</v>
      </c>
      <c r="C202" s="37" t="s">
        <v>1309</v>
      </c>
      <c r="D202" s="37" t="s">
        <v>334</v>
      </c>
      <c r="E202" s="38">
        <v>0</v>
      </c>
      <c r="F202" s="38">
        <v>85614.82</v>
      </c>
      <c r="G202" s="46">
        <v>85614.82</v>
      </c>
      <c r="H202" s="46">
        <f t="shared" si="2"/>
        <v>100</v>
      </c>
    </row>
    <row r="203" spans="1:8" ht="18.75" x14ac:dyDescent="0.2">
      <c r="A203" s="39" t="s">
        <v>964</v>
      </c>
      <c r="B203" s="40" t="s">
        <v>650</v>
      </c>
      <c r="C203" s="40" t="s">
        <v>601</v>
      </c>
      <c r="D203" s="40" t="s">
        <v>602</v>
      </c>
      <c r="E203" s="41">
        <v>796066459.67999995</v>
      </c>
      <c r="F203" s="41">
        <v>608397454</v>
      </c>
      <c r="G203" s="60">
        <v>585862214.77999997</v>
      </c>
      <c r="H203" s="60">
        <f t="shared" si="2"/>
        <v>96.295967533749732</v>
      </c>
    </row>
    <row r="204" spans="1:8" ht="18.75" x14ac:dyDescent="0.2">
      <c r="A204" s="36" t="s">
        <v>965</v>
      </c>
      <c r="B204" s="37" t="s">
        <v>763</v>
      </c>
      <c r="C204" s="37" t="s">
        <v>601</v>
      </c>
      <c r="D204" s="37" t="s">
        <v>602</v>
      </c>
      <c r="E204" s="38">
        <v>457652787.87</v>
      </c>
      <c r="F204" s="38">
        <v>462478839.26999998</v>
      </c>
      <c r="G204" s="46">
        <v>459863408.41000003</v>
      </c>
      <c r="H204" s="46">
        <f t="shared" si="2"/>
        <v>99.434475561275775</v>
      </c>
    </row>
    <row r="205" spans="1:8" ht="150" x14ac:dyDescent="0.2">
      <c r="A205" s="36" t="s">
        <v>966</v>
      </c>
      <c r="B205" s="37" t="s">
        <v>763</v>
      </c>
      <c r="C205" s="37" t="s">
        <v>764</v>
      </c>
      <c r="D205" s="37" t="s">
        <v>602</v>
      </c>
      <c r="E205" s="38">
        <v>787831.02</v>
      </c>
      <c r="F205" s="38">
        <v>915574.12</v>
      </c>
      <c r="G205" s="46">
        <v>915574.12</v>
      </c>
      <c r="H205" s="46">
        <f t="shared" si="2"/>
        <v>100</v>
      </c>
    </row>
    <row r="206" spans="1:8" ht="37.5" x14ac:dyDescent="0.2">
      <c r="A206" s="36" t="s">
        <v>643</v>
      </c>
      <c r="B206" s="37" t="s">
        <v>763</v>
      </c>
      <c r="C206" s="37" t="s">
        <v>764</v>
      </c>
      <c r="D206" s="37" t="s">
        <v>282</v>
      </c>
      <c r="E206" s="38">
        <v>787831.02</v>
      </c>
      <c r="F206" s="38">
        <v>915574.12</v>
      </c>
      <c r="G206" s="46">
        <v>915574.12</v>
      </c>
      <c r="H206" s="46">
        <f t="shared" si="2"/>
        <v>100</v>
      </c>
    </row>
    <row r="207" spans="1:8" ht="37.5" x14ac:dyDescent="0.2">
      <c r="A207" s="36" t="s">
        <v>928</v>
      </c>
      <c r="B207" s="37" t="s">
        <v>763</v>
      </c>
      <c r="C207" s="37" t="s">
        <v>764</v>
      </c>
      <c r="D207" s="37" t="s">
        <v>284</v>
      </c>
      <c r="E207" s="38">
        <v>787831.02</v>
      </c>
      <c r="F207" s="38">
        <v>915574.12</v>
      </c>
      <c r="G207" s="46">
        <v>915574.12</v>
      </c>
      <c r="H207" s="46">
        <f t="shared" si="2"/>
        <v>100</v>
      </c>
    </row>
    <row r="208" spans="1:8" ht="112.5" x14ac:dyDescent="0.2">
      <c r="A208" s="36" t="s">
        <v>1055</v>
      </c>
      <c r="B208" s="37" t="s">
        <v>763</v>
      </c>
      <c r="C208" s="37" t="s">
        <v>879</v>
      </c>
      <c r="D208" s="37" t="s">
        <v>602</v>
      </c>
      <c r="E208" s="38">
        <v>451864956.85000002</v>
      </c>
      <c r="F208" s="38">
        <v>451864956.85000002</v>
      </c>
      <c r="G208" s="46">
        <v>451864956.85000002</v>
      </c>
      <c r="H208" s="46">
        <f t="shared" si="2"/>
        <v>100</v>
      </c>
    </row>
    <row r="209" spans="1:8" ht="37.5" x14ac:dyDescent="0.2">
      <c r="A209" s="36" t="s">
        <v>770</v>
      </c>
      <c r="B209" s="37" t="s">
        <v>763</v>
      </c>
      <c r="C209" s="37" t="s">
        <v>879</v>
      </c>
      <c r="D209" s="37" t="s">
        <v>380</v>
      </c>
      <c r="E209" s="38">
        <v>451864956.85000002</v>
      </c>
      <c r="F209" s="38">
        <v>451864956.85000002</v>
      </c>
      <c r="G209" s="46">
        <v>451864956.85000002</v>
      </c>
      <c r="H209" s="46">
        <f t="shared" si="2"/>
        <v>100</v>
      </c>
    </row>
    <row r="210" spans="1:8" ht="18.75" x14ac:dyDescent="0.2">
      <c r="A210" s="36" t="s">
        <v>970</v>
      </c>
      <c r="B210" s="37" t="s">
        <v>763</v>
      </c>
      <c r="C210" s="37" t="s">
        <v>879</v>
      </c>
      <c r="D210" s="37" t="s">
        <v>382</v>
      </c>
      <c r="E210" s="38">
        <v>451864956.85000002</v>
      </c>
      <c r="F210" s="38">
        <v>451864956.85000002</v>
      </c>
      <c r="G210" s="46">
        <v>451864956.85000002</v>
      </c>
      <c r="H210" s="46">
        <f t="shared" si="2"/>
        <v>100</v>
      </c>
    </row>
    <row r="211" spans="1:8" ht="112.5" x14ac:dyDescent="0.2">
      <c r="A211" s="36" t="s">
        <v>1055</v>
      </c>
      <c r="B211" s="37" t="s">
        <v>763</v>
      </c>
      <c r="C211" s="37" t="s">
        <v>1314</v>
      </c>
      <c r="D211" s="37" t="s">
        <v>602</v>
      </c>
      <c r="E211" s="38">
        <v>0</v>
      </c>
      <c r="F211" s="38">
        <v>6149165.6200000001</v>
      </c>
      <c r="G211" s="46">
        <v>4324683.3600000003</v>
      </c>
      <c r="H211" s="46">
        <f t="shared" si="2"/>
        <v>70.329596359123599</v>
      </c>
    </row>
    <row r="212" spans="1:8" ht="37.5" x14ac:dyDescent="0.2">
      <c r="A212" s="36" t="s">
        <v>770</v>
      </c>
      <c r="B212" s="37" t="s">
        <v>763</v>
      </c>
      <c r="C212" s="37" t="s">
        <v>1314</v>
      </c>
      <c r="D212" s="37" t="s">
        <v>380</v>
      </c>
      <c r="E212" s="38">
        <v>0</v>
      </c>
      <c r="F212" s="38">
        <v>6149165.6200000001</v>
      </c>
      <c r="G212" s="46">
        <v>4324683.3600000003</v>
      </c>
      <c r="H212" s="46">
        <f t="shared" si="2"/>
        <v>70.329596359123599</v>
      </c>
    </row>
    <row r="213" spans="1:8" ht="18.75" x14ac:dyDescent="0.2">
      <c r="A213" s="36" t="s">
        <v>970</v>
      </c>
      <c r="B213" s="37" t="s">
        <v>763</v>
      </c>
      <c r="C213" s="37" t="s">
        <v>1314</v>
      </c>
      <c r="D213" s="37" t="s">
        <v>382</v>
      </c>
      <c r="E213" s="38">
        <v>0</v>
      </c>
      <c r="F213" s="38">
        <v>6149165.6200000001</v>
      </c>
      <c r="G213" s="46">
        <v>4324683.3600000003</v>
      </c>
      <c r="H213" s="46">
        <f t="shared" si="2"/>
        <v>70.329596359123599</v>
      </c>
    </row>
    <row r="214" spans="1:8" ht="37.5" x14ac:dyDescent="0.2">
      <c r="A214" s="36" t="s">
        <v>987</v>
      </c>
      <c r="B214" s="37" t="s">
        <v>763</v>
      </c>
      <c r="C214" s="37" t="s">
        <v>774</v>
      </c>
      <c r="D214" s="37" t="s">
        <v>602</v>
      </c>
      <c r="E214" s="38">
        <v>5000000</v>
      </c>
      <c r="F214" s="38">
        <v>3549142.68</v>
      </c>
      <c r="G214" s="46">
        <v>2758194.08</v>
      </c>
      <c r="H214" s="46">
        <f t="shared" si="2"/>
        <v>77.714375799622687</v>
      </c>
    </row>
    <row r="215" spans="1:8" ht="37.5" x14ac:dyDescent="0.2">
      <c r="A215" s="36" t="s">
        <v>770</v>
      </c>
      <c r="B215" s="37" t="s">
        <v>763</v>
      </c>
      <c r="C215" s="37" t="s">
        <v>774</v>
      </c>
      <c r="D215" s="37" t="s">
        <v>380</v>
      </c>
      <c r="E215" s="38">
        <v>5000000</v>
      </c>
      <c r="F215" s="38">
        <v>3549142.68</v>
      </c>
      <c r="G215" s="46">
        <v>2758194.08</v>
      </c>
      <c r="H215" s="46">
        <f t="shared" si="2"/>
        <v>77.714375799622687</v>
      </c>
    </row>
    <row r="216" spans="1:8" ht="18.75" x14ac:dyDescent="0.2">
      <c r="A216" s="36" t="s">
        <v>970</v>
      </c>
      <c r="B216" s="37" t="s">
        <v>763</v>
      </c>
      <c r="C216" s="37" t="s">
        <v>774</v>
      </c>
      <c r="D216" s="37" t="s">
        <v>382</v>
      </c>
      <c r="E216" s="38">
        <v>5000000</v>
      </c>
      <c r="F216" s="38">
        <v>3549142.68</v>
      </c>
      <c r="G216" s="46">
        <v>2758194.08</v>
      </c>
      <c r="H216" s="46">
        <f t="shared" si="2"/>
        <v>77.714375799622687</v>
      </c>
    </row>
    <row r="217" spans="1:8" ht="18.75" x14ac:dyDescent="0.2">
      <c r="A217" s="36" t="s">
        <v>1056</v>
      </c>
      <c r="B217" s="37" t="s">
        <v>882</v>
      </c>
      <c r="C217" s="37" t="s">
        <v>601</v>
      </c>
      <c r="D217" s="37" t="s">
        <v>602</v>
      </c>
      <c r="E217" s="38">
        <v>585000</v>
      </c>
      <c r="F217" s="38">
        <v>0</v>
      </c>
      <c r="G217" s="46">
        <v>0</v>
      </c>
      <c r="H217" s="46" t="e">
        <f t="shared" si="2"/>
        <v>#DIV/0!</v>
      </c>
    </row>
    <row r="218" spans="1:8" ht="18.75" x14ac:dyDescent="0.2">
      <c r="A218" s="36" t="s">
        <v>1057</v>
      </c>
      <c r="B218" s="37" t="s">
        <v>882</v>
      </c>
      <c r="C218" s="37" t="s">
        <v>884</v>
      </c>
      <c r="D218" s="37" t="s">
        <v>602</v>
      </c>
      <c r="E218" s="38">
        <v>585000</v>
      </c>
      <c r="F218" s="38">
        <v>0</v>
      </c>
      <c r="G218" s="46">
        <v>0</v>
      </c>
      <c r="H218" s="46" t="e">
        <f t="shared" si="2"/>
        <v>#DIV/0!</v>
      </c>
    </row>
    <row r="219" spans="1:8" ht="37.5" x14ac:dyDescent="0.2">
      <c r="A219" s="36" t="s">
        <v>643</v>
      </c>
      <c r="B219" s="37" t="s">
        <v>882</v>
      </c>
      <c r="C219" s="37" t="s">
        <v>884</v>
      </c>
      <c r="D219" s="37" t="s">
        <v>282</v>
      </c>
      <c r="E219" s="38">
        <v>585000</v>
      </c>
      <c r="F219" s="38">
        <v>0</v>
      </c>
      <c r="G219" s="46">
        <v>0</v>
      </c>
      <c r="H219" s="46" t="e">
        <f t="shared" si="2"/>
        <v>#DIV/0!</v>
      </c>
    </row>
    <row r="220" spans="1:8" ht="37.5" x14ac:dyDescent="0.2">
      <c r="A220" s="36" t="s">
        <v>928</v>
      </c>
      <c r="B220" s="37" t="s">
        <v>882</v>
      </c>
      <c r="C220" s="37" t="s">
        <v>884</v>
      </c>
      <c r="D220" s="37" t="s">
        <v>284</v>
      </c>
      <c r="E220" s="38">
        <v>585000</v>
      </c>
      <c r="F220" s="38">
        <v>0</v>
      </c>
      <c r="G220" s="46">
        <v>0</v>
      </c>
      <c r="H220" s="46" t="e">
        <f t="shared" si="2"/>
        <v>#DIV/0!</v>
      </c>
    </row>
    <row r="221" spans="1:8" ht="18.75" x14ac:dyDescent="0.2">
      <c r="A221" s="36" t="s">
        <v>967</v>
      </c>
      <c r="B221" s="37" t="s">
        <v>766</v>
      </c>
      <c r="C221" s="37" t="s">
        <v>601</v>
      </c>
      <c r="D221" s="37" t="s">
        <v>602</v>
      </c>
      <c r="E221" s="38">
        <v>1521122</v>
      </c>
      <c r="F221" s="38">
        <v>1521122</v>
      </c>
      <c r="G221" s="46">
        <v>1519931.3</v>
      </c>
      <c r="H221" s="46">
        <f t="shared" si="2"/>
        <v>99.921722255019645</v>
      </c>
    </row>
    <row r="222" spans="1:8" ht="56.25" x14ac:dyDescent="0.2">
      <c r="A222" s="36" t="s">
        <v>947</v>
      </c>
      <c r="B222" s="37" t="s">
        <v>766</v>
      </c>
      <c r="C222" s="37" t="s">
        <v>745</v>
      </c>
      <c r="D222" s="37" t="s">
        <v>602</v>
      </c>
      <c r="E222" s="38">
        <v>157130</v>
      </c>
      <c r="F222" s="38">
        <v>157130</v>
      </c>
      <c r="G222" s="46">
        <v>155939.29999999999</v>
      </c>
      <c r="H222" s="46">
        <f t="shared" si="2"/>
        <v>99.242219817985102</v>
      </c>
    </row>
    <row r="223" spans="1:8" ht="37.5" x14ac:dyDescent="0.2">
      <c r="A223" s="36" t="s">
        <v>643</v>
      </c>
      <c r="B223" s="37" t="s">
        <v>766</v>
      </c>
      <c r="C223" s="37" t="s">
        <v>745</v>
      </c>
      <c r="D223" s="37" t="s">
        <v>282</v>
      </c>
      <c r="E223" s="38">
        <v>157130</v>
      </c>
      <c r="F223" s="38">
        <v>157130</v>
      </c>
      <c r="G223" s="46">
        <v>155939.29999999999</v>
      </c>
      <c r="H223" s="46">
        <f t="shared" si="2"/>
        <v>99.242219817985102</v>
      </c>
    </row>
    <row r="224" spans="1:8" ht="37.5" x14ac:dyDescent="0.2">
      <c r="A224" s="36" t="s">
        <v>928</v>
      </c>
      <c r="B224" s="37" t="s">
        <v>766</v>
      </c>
      <c r="C224" s="37" t="s">
        <v>745</v>
      </c>
      <c r="D224" s="37" t="s">
        <v>284</v>
      </c>
      <c r="E224" s="38">
        <v>157130</v>
      </c>
      <c r="F224" s="38">
        <v>157130</v>
      </c>
      <c r="G224" s="46">
        <v>155939.29999999999</v>
      </c>
      <c r="H224" s="46">
        <f t="shared" si="2"/>
        <v>99.242219817985102</v>
      </c>
    </row>
    <row r="225" spans="1:12" ht="93.75" x14ac:dyDescent="0.2">
      <c r="A225" s="36" t="s">
        <v>968</v>
      </c>
      <c r="B225" s="37" t="s">
        <v>766</v>
      </c>
      <c r="C225" s="37" t="s">
        <v>767</v>
      </c>
      <c r="D225" s="37" t="s">
        <v>602</v>
      </c>
      <c r="E225" s="38">
        <v>1363992</v>
      </c>
      <c r="F225" s="38">
        <v>1363992</v>
      </c>
      <c r="G225" s="46">
        <v>1363992</v>
      </c>
      <c r="H225" s="46">
        <f t="shared" si="2"/>
        <v>100</v>
      </c>
      <c r="I225" s="28"/>
      <c r="J225" s="28"/>
      <c r="K225" s="28"/>
    </row>
    <row r="226" spans="1:12" ht="18.75" x14ac:dyDescent="0.2">
      <c r="A226" s="36" t="s">
        <v>644</v>
      </c>
      <c r="B226" s="37" t="s">
        <v>766</v>
      </c>
      <c r="C226" s="37" t="s">
        <v>767</v>
      </c>
      <c r="D226" s="37" t="s">
        <v>286</v>
      </c>
      <c r="E226" s="38">
        <v>1363992</v>
      </c>
      <c r="F226" s="38">
        <v>1363992</v>
      </c>
      <c r="G226" s="46">
        <v>1363992</v>
      </c>
      <c r="H226" s="46">
        <f t="shared" si="2"/>
        <v>100</v>
      </c>
    </row>
    <row r="227" spans="1:12" ht="56.25" x14ac:dyDescent="0.2">
      <c r="A227" s="36" t="s">
        <v>963</v>
      </c>
      <c r="B227" s="37" t="s">
        <v>766</v>
      </c>
      <c r="C227" s="37" t="s">
        <v>767</v>
      </c>
      <c r="D227" s="37" t="s">
        <v>377</v>
      </c>
      <c r="E227" s="38">
        <v>1363992</v>
      </c>
      <c r="F227" s="38">
        <v>1363992</v>
      </c>
      <c r="G227" s="46">
        <v>1363992</v>
      </c>
      <c r="H227" s="46">
        <f t="shared" si="2"/>
        <v>100</v>
      </c>
    </row>
    <row r="228" spans="1:12" ht="18.75" x14ac:dyDescent="0.2">
      <c r="A228" s="36" t="s">
        <v>969</v>
      </c>
      <c r="B228" s="37" t="s">
        <v>769</v>
      </c>
      <c r="C228" s="37" t="s">
        <v>601</v>
      </c>
      <c r="D228" s="37" t="s">
        <v>602</v>
      </c>
      <c r="E228" s="38">
        <v>332295346.00999999</v>
      </c>
      <c r="F228" s="38">
        <v>140297713.03999999</v>
      </c>
      <c r="G228" s="46">
        <v>120464885.55</v>
      </c>
      <c r="H228" s="46">
        <f t="shared" si="2"/>
        <v>85.863755680503857</v>
      </c>
    </row>
    <row r="229" spans="1:12" ht="37.5" x14ac:dyDescent="0.2">
      <c r="A229" s="36" t="s">
        <v>1131</v>
      </c>
      <c r="B229" s="37" t="s">
        <v>769</v>
      </c>
      <c r="C229" s="37" t="s">
        <v>1132</v>
      </c>
      <c r="D229" s="37" t="s">
        <v>602</v>
      </c>
      <c r="E229" s="38">
        <v>261227000</v>
      </c>
      <c r="F229" s="38">
        <v>0</v>
      </c>
      <c r="G229" s="46">
        <v>0</v>
      </c>
      <c r="H229" s="46" t="e">
        <f t="shared" si="2"/>
        <v>#DIV/0!</v>
      </c>
    </row>
    <row r="230" spans="1:12" ht="37.5" x14ac:dyDescent="0.2">
      <c r="A230" s="36" t="s">
        <v>770</v>
      </c>
      <c r="B230" s="37" t="s">
        <v>769</v>
      </c>
      <c r="C230" s="37" t="s">
        <v>1132</v>
      </c>
      <c r="D230" s="37" t="s">
        <v>380</v>
      </c>
      <c r="E230" s="38">
        <v>261227000</v>
      </c>
      <c r="F230" s="38">
        <v>0</v>
      </c>
      <c r="G230" s="46">
        <v>0</v>
      </c>
      <c r="H230" s="46" t="e">
        <f t="shared" si="2"/>
        <v>#DIV/0!</v>
      </c>
    </row>
    <row r="231" spans="1:12" ht="18.75" x14ac:dyDescent="0.2">
      <c r="A231" s="36" t="s">
        <v>970</v>
      </c>
      <c r="B231" s="37" t="s">
        <v>769</v>
      </c>
      <c r="C231" s="37" t="s">
        <v>1132</v>
      </c>
      <c r="D231" s="37" t="s">
        <v>382</v>
      </c>
      <c r="E231" s="38">
        <v>261227000</v>
      </c>
      <c r="F231" s="38">
        <v>0</v>
      </c>
      <c r="G231" s="46">
        <v>0</v>
      </c>
      <c r="H231" s="46" t="e">
        <f t="shared" si="2"/>
        <v>#DIV/0!</v>
      </c>
      <c r="I231" s="28"/>
      <c r="J231" s="28"/>
      <c r="K231" s="28"/>
      <c r="L231" s="28"/>
    </row>
    <row r="232" spans="1:12" ht="37.5" x14ac:dyDescent="0.2">
      <c r="A232" s="36" t="s">
        <v>1131</v>
      </c>
      <c r="B232" s="37" t="s">
        <v>769</v>
      </c>
      <c r="C232" s="37" t="s">
        <v>1133</v>
      </c>
      <c r="D232" s="37" t="s">
        <v>602</v>
      </c>
      <c r="E232" s="38">
        <v>7579528.0099999998</v>
      </c>
      <c r="F232" s="38">
        <v>8829528.0099999998</v>
      </c>
      <c r="G232" s="46">
        <v>2055389.12</v>
      </c>
      <c r="H232" s="46">
        <f t="shared" si="2"/>
        <v>23.27858428754223</v>
      </c>
    </row>
    <row r="233" spans="1:12" ht="37.5" x14ac:dyDescent="0.2">
      <c r="A233" s="36" t="s">
        <v>770</v>
      </c>
      <c r="B233" s="37" t="s">
        <v>769</v>
      </c>
      <c r="C233" s="37" t="s">
        <v>1133</v>
      </c>
      <c r="D233" s="37" t="s">
        <v>380</v>
      </c>
      <c r="E233" s="38">
        <v>7579528.0099999998</v>
      </c>
      <c r="F233" s="38">
        <v>8829528.0099999998</v>
      </c>
      <c r="G233" s="46">
        <v>2055389.12</v>
      </c>
      <c r="H233" s="46">
        <f t="shared" si="2"/>
        <v>23.27858428754223</v>
      </c>
    </row>
    <row r="234" spans="1:12" ht="18.75" x14ac:dyDescent="0.2">
      <c r="A234" s="36" t="s">
        <v>970</v>
      </c>
      <c r="B234" s="37" t="s">
        <v>769</v>
      </c>
      <c r="C234" s="37" t="s">
        <v>1133</v>
      </c>
      <c r="D234" s="37" t="s">
        <v>382</v>
      </c>
      <c r="E234" s="38">
        <v>7579528.0099999998</v>
      </c>
      <c r="F234" s="38">
        <v>8829528.0099999998</v>
      </c>
      <c r="G234" s="46">
        <v>2055389.12</v>
      </c>
      <c r="H234" s="46">
        <f t="shared" si="2"/>
        <v>23.27858428754223</v>
      </c>
    </row>
    <row r="235" spans="1:12" ht="18.75" x14ac:dyDescent="0.2">
      <c r="A235" s="36" t="s">
        <v>971</v>
      </c>
      <c r="B235" s="37" t="s">
        <v>769</v>
      </c>
      <c r="C235" s="37" t="s">
        <v>1134</v>
      </c>
      <c r="D235" s="37" t="s">
        <v>602</v>
      </c>
      <c r="E235" s="38">
        <v>515310</v>
      </c>
      <c r="F235" s="38">
        <v>315310</v>
      </c>
      <c r="G235" s="46">
        <v>237668.93</v>
      </c>
      <c r="H235" s="46">
        <f t="shared" si="2"/>
        <v>75.376274142906979</v>
      </c>
      <c r="J235" s="28"/>
    </row>
    <row r="236" spans="1:12" ht="37.5" x14ac:dyDescent="0.2">
      <c r="A236" s="36" t="s">
        <v>643</v>
      </c>
      <c r="B236" s="37" t="s">
        <v>769</v>
      </c>
      <c r="C236" s="37" t="s">
        <v>1134</v>
      </c>
      <c r="D236" s="37" t="s">
        <v>282</v>
      </c>
      <c r="E236" s="38">
        <v>515310</v>
      </c>
      <c r="F236" s="38">
        <v>315310</v>
      </c>
      <c r="G236" s="46">
        <v>237668.93</v>
      </c>
      <c r="H236" s="46">
        <f t="shared" si="2"/>
        <v>75.376274142906979</v>
      </c>
    </row>
    <row r="237" spans="1:12" ht="37.5" x14ac:dyDescent="0.2">
      <c r="A237" s="36" t="s">
        <v>928</v>
      </c>
      <c r="B237" s="37" t="s">
        <v>769</v>
      </c>
      <c r="C237" s="37" t="s">
        <v>1134</v>
      </c>
      <c r="D237" s="37" t="s">
        <v>284</v>
      </c>
      <c r="E237" s="38">
        <v>515310</v>
      </c>
      <c r="F237" s="38">
        <v>315310</v>
      </c>
      <c r="G237" s="46">
        <v>237668.93</v>
      </c>
      <c r="H237" s="46">
        <f t="shared" si="2"/>
        <v>75.376274142906979</v>
      </c>
    </row>
    <row r="238" spans="1:12" ht="37.5" x14ac:dyDescent="0.2">
      <c r="A238" s="36" t="s">
        <v>973</v>
      </c>
      <c r="B238" s="37" t="s">
        <v>769</v>
      </c>
      <c r="C238" s="37" t="s">
        <v>1135</v>
      </c>
      <c r="D238" s="37" t="s">
        <v>602</v>
      </c>
      <c r="E238" s="38">
        <v>1564782</v>
      </c>
      <c r="F238" s="38">
        <v>1348882</v>
      </c>
      <c r="G238" s="46">
        <v>222296.69</v>
      </c>
      <c r="H238" s="46">
        <f t="shared" si="2"/>
        <v>16.480069420453383</v>
      </c>
    </row>
    <row r="239" spans="1:12" ht="37.5" x14ac:dyDescent="0.2">
      <c r="A239" s="36" t="s">
        <v>643</v>
      </c>
      <c r="B239" s="37" t="s">
        <v>769</v>
      </c>
      <c r="C239" s="37" t="s">
        <v>1135</v>
      </c>
      <c r="D239" s="37" t="s">
        <v>282</v>
      </c>
      <c r="E239" s="38">
        <v>1564782</v>
      </c>
      <c r="F239" s="38">
        <v>1248882</v>
      </c>
      <c r="G239" s="46">
        <v>222296.69</v>
      </c>
      <c r="H239" s="46">
        <f t="shared" si="2"/>
        <v>17.799655211621275</v>
      </c>
    </row>
    <row r="240" spans="1:12" ht="37.5" x14ac:dyDescent="0.2">
      <c r="A240" s="36" t="s">
        <v>928</v>
      </c>
      <c r="B240" s="37" t="s">
        <v>769</v>
      </c>
      <c r="C240" s="37" t="s">
        <v>1135</v>
      </c>
      <c r="D240" s="37" t="s">
        <v>284</v>
      </c>
      <c r="E240" s="38">
        <v>1564782</v>
      </c>
      <c r="F240" s="38">
        <v>1248882</v>
      </c>
      <c r="G240" s="46">
        <v>222296.69</v>
      </c>
      <c r="H240" s="46">
        <f t="shared" si="2"/>
        <v>17.799655211621275</v>
      </c>
    </row>
    <row r="241" spans="1:8" ht="18.75" x14ac:dyDescent="0.2">
      <c r="A241" s="36" t="s">
        <v>644</v>
      </c>
      <c r="B241" s="37" t="s">
        <v>769</v>
      </c>
      <c r="C241" s="37" t="s">
        <v>1135</v>
      </c>
      <c r="D241" s="37" t="s">
        <v>286</v>
      </c>
      <c r="E241" s="38">
        <v>0</v>
      </c>
      <c r="F241" s="38">
        <v>100000</v>
      </c>
      <c r="G241" s="46">
        <v>0</v>
      </c>
      <c r="H241" s="46">
        <f t="shared" si="2"/>
        <v>0</v>
      </c>
    </row>
    <row r="242" spans="1:8" ht="18.75" x14ac:dyDescent="0.2">
      <c r="A242" s="43" t="s">
        <v>931</v>
      </c>
      <c r="B242" s="44" t="s">
        <v>769</v>
      </c>
      <c r="C242" s="44" t="s">
        <v>1135</v>
      </c>
      <c r="D242" s="44" t="s">
        <v>288</v>
      </c>
      <c r="E242" s="45">
        <v>0</v>
      </c>
      <c r="F242" s="45">
        <v>100000</v>
      </c>
      <c r="G242" s="46">
        <v>0</v>
      </c>
      <c r="H242" s="46">
        <f t="shared" si="2"/>
        <v>0</v>
      </c>
    </row>
    <row r="243" spans="1:8" ht="243.75" x14ac:dyDescent="0.2">
      <c r="A243" s="36" t="s">
        <v>1058</v>
      </c>
      <c r="B243" s="37" t="s">
        <v>769</v>
      </c>
      <c r="C243" s="37" t="s">
        <v>1136</v>
      </c>
      <c r="D243" s="37" t="s">
        <v>602</v>
      </c>
      <c r="E243" s="38">
        <v>18953924.440000001</v>
      </c>
      <c r="F243" s="38">
        <v>65225271.539999999</v>
      </c>
      <c r="G243" s="46">
        <v>62088784.359999999</v>
      </c>
      <c r="H243" s="46">
        <f t="shared" si="2"/>
        <v>95.191300693816942</v>
      </c>
    </row>
    <row r="244" spans="1:8" ht="18.75" x14ac:dyDescent="0.2">
      <c r="A244" s="36" t="s">
        <v>647</v>
      </c>
      <c r="B244" s="37" t="s">
        <v>769</v>
      </c>
      <c r="C244" s="37" t="s">
        <v>1136</v>
      </c>
      <c r="D244" s="37" t="s">
        <v>300</v>
      </c>
      <c r="E244" s="38">
        <v>18953924.440000001</v>
      </c>
      <c r="F244" s="38">
        <v>65225271.539999999</v>
      </c>
      <c r="G244" s="46">
        <v>62088784.359999999</v>
      </c>
      <c r="H244" s="46">
        <f t="shared" si="2"/>
        <v>95.191300693816942</v>
      </c>
    </row>
    <row r="245" spans="1:8" ht="18.75" x14ac:dyDescent="0.2">
      <c r="A245" s="36" t="s">
        <v>972</v>
      </c>
      <c r="B245" s="37" t="s">
        <v>769</v>
      </c>
      <c r="C245" s="42" t="s">
        <v>1136</v>
      </c>
      <c r="D245" s="37" t="s">
        <v>306</v>
      </c>
      <c r="E245" s="38">
        <v>18953924.440000001</v>
      </c>
      <c r="F245" s="38">
        <v>65225271.539999999</v>
      </c>
      <c r="G245" s="46">
        <v>62088784.359999999</v>
      </c>
      <c r="H245" s="46">
        <f t="shared" si="2"/>
        <v>95.191300693816942</v>
      </c>
    </row>
    <row r="246" spans="1:8" ht="37.5" x14ac:dyDescent="0.2">
      <c r="A246" s="36" t="s">
        <v>973</v>
      </c>
      <c r="B246" s="37" t="s">
        <v>769</v>
      </c>
      <c r="C246" s="42" t="s">
        <v>1137</v>
      </c>
      <c r="D246" s="37" t="s">
        <v>602</v>
      </c>
      <c r="E246" s="38">
        <v>42454801.560000002</v>
      </c>
      <c r="F246" s="38">
        <v>64466196.490000002</v>
      </c>
      <c r="G246" s="46">
        <v>55835746.450000003</v>
      </c>
      <c r="H246" s="46">
        <f t="shared" si="2"/>
        <v>86.612441077799971</v>
      </c>
    </row>
    <row r="247" spans="1:8" ht="37.5" x14ac:dyDescent="0.2">
      <c r="A247" s="36" t="s">
        <v>643</v>
      </c>
      <c r="B247" s="37" t="s">
        <v>769</v>
      </c>
      <c r="C247" s="42" t="s">
        <v>1137</v>
      </c>
      <c r="D247" s="37" t="s">
        <v>282</v>
      </c>
      <c r="E247" s="38">
        <v>32454801.559999999</v>
      </c>
      <c r="F247" s="38">
        <v>7938247.4299999997</v>
      </c>
      <c r="G247" s="46">
        <v>0</v>
      </c>
      <c r="H247" s="46">
        <f t="shared" si="2"/>
        <v>0</v>
      </c>
    </row>
    <row r="248" spans="1:8" ht="37.5" x14ac:dyDescent="0.2">
      <c r="A248" s="36" t="s">
        <v>928</v>
      </c>
      <c r="B248" s="37" t="s">
        <v>769</v>
      </c>
      <c r="C248" s="42" t="s">
        <v>1137</v>
      </c>
      <c r="D248" s="37" t="s">
        <v>284</v>
      </c>
      <c r="E248" s="38">
        <v>32454801.559999999</v>
      </c>
      <c r="F248" s="38">
        <v>7938247.4299999997</v>
      </c>
      <c r="G248" s="46">
        <v>0</v>
      </c>
      <c r="H248" s="46">
        <f t="shared" si="2"/>
        <v>0</v>
      </c>
    </row>
    <row r="249" spans="1:8" ht="18.75" x14ac:dyDescent="0.2">
      <c r="A249" s="36" t="s">
        <v>647</v>
      </c>
      <c r="B249" s="37" t="s">
        <v>769</v>
      </c>
      <c r="C249" s="42" t="s">
        <v>1137</v>
      </c>
      <c r="D249" s="37" t="s">
        <v>300</v>
      </c>
      <c r="E249" s="38">
        <v>10000000</v>
      </c>
      <c r="F249" s="38">
        <v>56527949.060000002</v>
      </c>
      <c r="G249" s="46">
        <v>55835746.450000003</v>
      </c>
      <c r="H249" s="46">
        <f t="shared" si="2"/>
        <v>98.775468380667263</v>
      </c>
    </row>
    <row r="250" spans="1:8" ht="18.75" x14ac:dyDescent="0.2">
      <c r="A250" s="36" t="s">
        <v>972</v>
      </c>
      <c r="B250" s="37" t="s">
        <v>769</v>
      </c>
      <c r="C250" s="42" t="s">
        <v>1137</v>
      </c>
      <c r="D250" s="37" t="s">
        <v>306</v>
      </c>
      <c r="E250" s="38">
        <v>10000000</v>
      </c>
      <c r="F250" s="38">
        <v>56527949.060000002</v>
      </c>
      <c r="G250" s="46">
        <v>55835746.450000003</v>
      </c>
      <c r="H250" s="46">
        <f t="shared" si="2"/>
        <v>98.775468380667263</v>
      </c>
    </row>
    <row r="251" spans="1:8" ht="37.5" x14ac:dyDescent="0.2">
      <c r="A251" s="36" t="s">
        <v>974</v>
      </c>
      <c r="B251" s="37" t="s">
        <v>769</v>
      </c>
      <c r="C251" s="42" t="s">
        <v>710</v>
      </c>
      <c r="D251" s="37" t="s">
        <v>602</v>
      </c>
      <c r="E251" s="38">
        <v>0</v>
      </c>
      <c r="F251" s="38">
        <v>112525</v>
      </c>
      <c r="G251" s="46">
        <v>25000</v>
      </c>
      <c r="H251" s="46">
        <f t="shared" si="2"/>
        <v>22.217285047767163</v>
      </c>
    </row>
    <row r="252" spans="1:8" ht="18.75" x14ac:dyDescent="0.2">
      <c r="A252" s="36" t="s">
        <v>644</v>
      </c>
      <c r="B252" s="37" t="s">
        <v>769</v>
      </c>
      <c r="C252" s="42" t="s">
        <v>710</v>
      </c>
      <c r="D252" s="37" t="s">
        <v>286</v>
      </c>
      <c r="E252" s="38">
        <v>0</v>
      </c>
      <c r="F252" s="38">
        <v>112525</v>
      </c>
      <c r="G252" s="46">
        <v>25000</v>
      </c>
      <c r="H252" s="46">
        <f t="shared" si="2"/>
        <v>22.217285047767163</v>
      </c>
    </row>
    <row r="253" spans="1:8" ht="18.75" x14ac:dyDescent="0.2">
      <c r="A253" s="36" t="s">
        <v>975</v>
      </c>
      <c r="B253" s="37" t="s">
        <v>769</v>
      </c>
      <c r="C253" s="42" t="s">
        <v>710</v>
      </c>
      <c r="D253" s="37" t="s">
        <v>393</v>
      </c>
      <c r="E253" s="38">
        <v>0</v>
      </c>
      <c r="F253" s="38">
        <v>112525</v>
      </c>
      <c r="G253" s="46">
        <v>25000</v>
      </c>
      <c r="H253" s="46">
        <f t="shared" si="2"/>
        <v>22.217285047767163</v>
      </c>
    </row>
    <row r="254" spans="1:8" ht="18.75" x14ac:dyDescent="0.2">
      <c r="A254" s="36" t="s">
        <v>976</v>
      </c>
      <c r="B254" s="37" t="s">
        <v>652</v>
      </c>
      <c r="C254" s="42" t="s">
        <v>601</v>
      </c>
      <c r="D254" s="37" t="s">
        <v>602</v>
      </c>
      <c r="E254" s="38">
        <v>4012203.8</v>
      </c>
      <c r="F254" s="38">
        <v>4099779.69</v>
      </c>
      <c r="G254" s="46">
        <v>4013989.52</v>
      </c>
      <c r="H254" s="46">
        <f t="shared" si="2"/>
        <v>97.907444387578792</v>
      </c>
    </row>
    <row r="255" spans="1:8" ht="18.75" x14ac:dyDescent="0.2">
      <c r="A255" s="36" t="s">
        <v>982</v>
      </c>
      <c r="B255" s="37" t="s">
        <v>652</v>
      </c>
      <c r="C255" s="42" t="s">
        <v>1138</v>
      </c>
      <c r="D255" s="37" t="s">
        <v>602</v>
      </c>
      <c r="E255" s="38">
        <v>1350000</v>
      </c>
      <c r="F255" s="38">
        <v>1498000</v>
      </c>
      <c r="G255" s="46">
        <v>1448000</v>
      </c>
      <c r="H255" s="46">
        <f t="shared" si="2"/>
        <v>96.662216288384514</v>
      </c>
    </row>
    <row r="256" spans="1:8" ht="37.5" x14ac:dyDescent="0.2">
      <c r="A256" s="36" t="s">
        <v>643</v>
      </c>
      <c r="B256" s="37" t="s">
        <v>652</v>
      </c>
      <c r="C256" s="42" t="s">
        <v>1138</v>
      </c>
      <c r="D256" s="37" t="s">
        <v>282</v>
      </c>
      <c r="E256" s="38">
        <v>1350000</v>
      </c>
      <c r="F256" s="38">
        <v>1398000</v>
      </c>
      <c r="G256" s="46">
        <v>1398000</v>
      </c>
      <c r="H256" s="46">
        <f t="shared" si="2"/>
        <v>100</v>
      </c>
    </row>
    <row r="257" spans="1:8" ht="37.5" x14ac:dyDescent="0.2">
      <c r="A257" s="36" t="s">
        <v>928</v>
      </c>
      <c r="B257" s="37" t="s">
        <v>652</v>
      </c>
      <c r="C257" s="42" t="s">
        <v>1138</v>
      </c>
      <c r="D257" s="37" t="s">
        <v>284</v>
      </c>
      <c r="E257" s="38">
        <v>1350000</v>
      </c>
      <c r="F257" s="38">
        <v>1398000</v>
      </c>
      <c r="G257" s="46">
        <v>1398000</v>
      </c>
      <c r="H257" s="46">
        <f t="shared" si="2"/>
        <v>100</v>
      </c>
    </row>
    <row r="258" spans="1:8" ht="18.75" x14ac:dyDescent="0.2">
      <c r="A258" s="36" t="s">
        <v>644</v>
      </c>
      <c r="B258" s="37" t="s">
        <v>652</v>
      </c>
      <c r="C258" s="42" t="s">
        <v>1138</v>
      </c>
      <c r="D258" s="37" t="s">
        <v>286</v>
      </c>
      <c r="E258" s="38">
        <v>0</v>
      </c>
      <c r="F258" s="38">
        <v>100000</v>
      </c>
      <c r="G258" s="46">
        <v>50000</v>
      </c>
      <c r="H258" s="46">
        <f t="shared" si="2"/>
        <v>50</v>
      </c>
    </row>
    <row r="259" spans="1:8" ht="18.75" x14ac:dyDescent="0.2">
      <c r="A259" s="36" t="s">
        <v>931</v>
      </c>
      <c r="B259" s="37" t="s">
        <v>652</v>
      </c>
      <c r="C259" s="42" t="s">
        <v>1138</v>
      </c>
      <c r="D259" s="37" t="s">
        <v>288</v>
      </c>
      <c r="E259" s="38">
        <v>0</v>
      </c>
      <c r="F259" s="38">
        <v>100000</v>
      </c>
      <c r="G259" s="46">
        <v>50000</v>
      </c>
      <c r="H259" s="46">
        <f t="shared" si="2"/>
        <v>50</v>
      </c>
    </row>
    <row r="260" spans="1:8" ht="18.75" x14ac:dyDescent="0.2">
      <c r="A260" s="36" t="s">
        <v>977</v>
      </c>
      <c r="B260" s="37" t="s">
        <v>652</v>
      </c>
      <c r="C260" s="42" t="s">
        <v>890</v>
      </c>
      <c r="D260" s="37" t="s">
        <v>602</v>
      </c>
      <c r="E260" s="38">
        <v>671179.8</v>
      </c>
      <c r="F260" s="38">
        <v>671179.8</v>
      </c>
      <c r="G260" s="46">
        <v>671179.8</v>
      </c>
      <c r="H260" s="46">
        <f t="shared" si="2"/>
        <v>100</v>
      </c>
    </row>
    <row r="261" spans="1:8" ht="37.5" x14ac:dyDescent="0.2">
      <c r="A261" s="36" t="s">
        <v>643</v>
      </c>
      <c r="B261" s="37" t="s">
        <v>652</v>
      </c>
      <c r="C261" s="37" t="s">
        <v>890</v>
      </c>
      <c r="D261" s="37" t="s">
        <v>282</v>
      </c>
      <c r="E261" s="38">
        <v>671179.8</v>
      </c>
      <c r="F261" s="38">
        <v>671179.8</v>
      </c>
      <c r="G261" s="46">
        <v>671179.8</v>
      </c>
      <c r="H261" s="46">
        <f t="shared" si="2"/>
        <v>100</v>
      </c>
    </row>
    <row r="262" spans="1:8" ht="37.5" x14ac:dyDescent="0.2">
      <c r="A262" s="36" t="s">
        <v>928</v>
      </c>
      <c r="B262" s="37" t="s">
        <v>652</v>
      </c>
      <c r="C262" s="37" t="s">
        <v>890</v>
      </c>
      <c r="D262" s="37" t="s">
        <v>284</v>
      </c>
      <c r="E262" s="38">
        <v>671179.8</v>
      </c>
      <c r="F262" s="38">
        <v>671179.8</v>
      </c>
      <c r="G262" s="46">
        <v>671179.8</v>
      </c>
      <c r="H262" s="46">
        <f t="shared" ref="H262:H357" si="3">G262/F262*100</f>
        <v>100</v>
      </c>
    </row>
    <row r="263" spans="1:8" ht="37.5" x14ac:dyDescent="0.2">
      <c r="A263" s="36" t="s">
        <v>978</v>
      </c>
      <c r="B263" s="37" t="s">
        <v>652</v>
      </c>
      <c r="C263" s="37" t="s">
        <v>815</v>
      </c>
      <c r="D263" s="37" t="s">
        <v>602</v>
      </c>
      <c r="E263" s="38">
        <v>1096024</v>
      </c>
      <c r="F263" s="38">
        <v>1096024</v>
      </c>
      <c r="G263" s="46">
        <v>1096024</v>
      </c>
      <c r="H263" s="46">
        <f t="shared" si="3"/>
        <v>100</v>
      </c>
    </row>
    <row r="264" spans="1:8" ht="37.5" x14ac:dyDescent="0.2">
      <c r="A264" s="36" t="s">
        <v>658</v>
      </c>
      <c r="B264" s="37" t="s">
        <v>652</v>
      </c>
      <c r="C264" s="37" t="s">
        <v>815</v>
      </c>
      <c r="D264" s="37" t="s">
        <v>315</v>
      </c>
      <c r="E264" s="38">
        <v>1096024</v>
      </c>
      <c r="F264" s="38">
        <v>1096024</v>
      </c>
      <c r="G264" s="46">
        <v>1096024</v>
      </c>
      <c r="H264" s="46">
        <f t="shared" si="3"/>
        <v>100</v>
      </c>
    </row>
    <row r="265" spans="1:8" ht="18.75" x14ac:dyDescent="0.2">
      <c r="A265" s="36" t="s">
        <v>949</v>
      </c>
      <c r="B265" s="37" t="s">
        <v>652</v>
      </c>
      <c r="C265" s="37" t="s">
        <v>815</v>
      </c>
      <c r="D265" s="37" t="s">
        <v>317</v>
      </c>
      <c r="E265" s="38">
        <v>1096024</v>
      </c>
      <c r="F265" s="38">
        <v>1096024</v>
      </c>
      <c r="G265" s="46">
        <v>1096024</v>
      </c>
      <c r="H265" s="46">
        <f t="shared" si="3"/>
        <v>100</v>
      </c>
    </row>
    <row r="266" spans="1:8" ht="18.75" x14ac:dyDescent="0.2">
      <c r="A266" s="36" t="s">
        <v>979</v>
      </c>
      <c r="B266" s="37" t="s">
        <v>652</v>
      </c>
      <c r="C266" s="37" t="s">
        <v>653</v>
      </c>
      <c r="D266" s="37" t="s">
        <v>602</v>
      </c>
      <c r="E266" s="38">
        <v>20000</v>
      </c>
      <c r="F266" s="38">
        <v>20000</v>
      </c>
      <c r="G266" s="46">
        <v>20000</v>
      </c>
      <c r="H266" s="46">
        <f t="shared" si="3"/>
        <v>100</v>
      </c>
    </row>
    <row r="267" spans="1:8" ht="37.5" x14ac:dyDescent="0.2">
      <c r="A267" s="36" t="s">
        <v>643</v>
      </c>
      <c r="B267" s="37" t="s">
        <v>652</v>
      </c>
      <c r="C267" s="37" t="s">
        <v>653</v>
      </c>
      <c r="D267" s="37" t="s">
        <v>282</v>
      </c>
      <c r="E267" s="38">
        <v>20000</v>
      </c>
      <c r="F267" s="38">
        <v>20000</v>
      </c>
      <c r="G267" s="46">
        <v>20000</v>
      </c>
      <c r="H267" s="46">
        <f t="shared" si="3"/>
        <v>100</v>
      </c>
    </row>
    <row r="268" spans="1:8" ht="37.5" x14ac:dyDescent="0.2">
      <c r="A268" s="36" t="s">
        <v>928</v>
      </c>
      <c r="B268" s="37" t="s">
        <v>652</v>
      </c>
      <c r="C268" s="37" t="s">
        <v>653</v>
      </c>
      <c r="D268" s="37" t="s">
        <v>284</v>
      </c>
      <c r="E268" s="38">
        <v>20000</v>
      </c>
      <c r="F268" s="38">
        <v>20000</v>
      </c>
      <c r="G268" s="46">
        <v>20000</v>
      </c>
      <c r="H268" s="46">
        <f t="shared" si="3"/>
        <v>100</v>
      </c>
    </row>
    <row r="269" spans="1:8" ht="18.75" x14ac:dyDescent="0.2">
      <c r="A269" s="36" t="s">
        <v>980</v>
      </c>
      <c r="B269" s="37" t="s">
        <v>652</v>
      </c>
      <c r="C269" s="37" t="s">
        <v>772</v>
      </c>
      <c r="D269" s="37" t="s">
        <v>602</v>
      </c>
      <c r="E269" s="38">
        <v>200000</v>
      </c>
      <c r="F269" s="38">
        <v>200000</v>
      </c>
      <c r="G269" s="46">
        <v>200000</v>
      </c>
      <c r="H269" s="46">
        <f t="shared" si="3"/>
        <v>100</v>
      </c>
    </row>
    <row r="270" spans="1:8" ht="37.5" x14ac:dyDescent="0.2">
      <c r="A270" s="36" t="s">
        <v>643</v>
      </c>
      <c r="B270" s="37" t="s">
        <v>652</v>
      </c>
      <c r="C270" s="37" t="s">
        <v>772</v>
      </c>
      <c r="D270" s="37" t="s">
        <v>282</v>
      </c>
      <c r="E270" s="38">
        <v>200000</v>
      </c>
      <c r="F270" s="38">
        <v>200000</v>
      </c>
      <c r="G270" s="46">
        <v>200000</v>
      </c>
      <c r="H270" s="46">
        <f t="shared" si="3"/>
        <v>100</v>
      </c>
    </row>
    <row r="271" spans="1:8" ht="37.5" x14ac:dyDescent="0.2">
      <c r="A271" s="36" t="s">
        <v>928</v>
      </c>
      <c r="B271" s="37" t="s">
        <v>652</v>
      </c>
      <c r="C271" s="37" t="s">
        <v>772</v>
      </c>
      <c r="D271" s="37" t="s">
        <v>284</v>
      </c>
      <c r="E271" s="38">
        <v>200000</v>
      </c>
      <c r="F271" s="38">
        <v>200000</v>
      </c>
      <c r="G271" s="46">
        <v>200000</v>
      </c>
      <c r="H271" s="46">
        <f t="shared" si="3"/>
        <v>100</v>
      </c>
    </row>
    <row r="272" spans="1:8" ht="18.75" x14ac:dyDescent="0.2">
      <c r="A272" s="36" t="s">
        <v>981</v>
      </c>
      <c r="B272" s="37" t="s">
        <v>652</v>
      </c>
      <c r="C272" s="37" t="s">
        <v>709</v>
      </c>
      <c r="D272" s="37" t="s">
        <v>602</v>
      </c>
      <c r="E272" s="38">
        <v>675000</v>
      </c>
      <c r="F272" s="38">
        <v>334135</v>
      </c>
      <c r="G272" s="38">
        <v>298344.83</v>
      </c>
      <c r="H272" s="46">
        <f t="shared" si="3"/>
        <v>89.28870965328386</v>
      </c>
    </row>
    <row r="273" spans="1:9" ht="37.5" x14ac:dyDescent="0.2">
      <c r="A273" s="36" t="s">
        <v>643</v>
      </c>
      <c r="B273" s="37" t="s">
        <v>652</v>
      </c>
      <c r="C273" s="37" t="s">
        <v>709</v>
      </c>
      <c r="D273" s="37" t="s">
        <v>282</v>
      </c>
      <c r="E273" s="38">
        <v>675000</v>
      </c>
      <c r="F273" s="38">
        <v>334135</v>
      </c>
      <c r="G273" s="38">
        <v>298344.83</v>
      </c>
      <c r="H273" s="46">
        <f t="shared" si="3"/>
        <v>89.28870965328386</v>
      </c>
    </row>
    <row r="274" spans="1:9" ht="37.5" x14ac:dyDescent="0.2">
      <c r="A274" s="36" t="s">
        <v>928</v>
      </c>
      <c r="B274" s="37" t="s">
        <v>652</v>
      </c>
      <c r="C274" s="37" t="s">
        <v>709</v>
      </c>
      <c r="D274" s="37" t="s">
        <v>284</v>
      </c>
      <c r="E274" s="38">
        <v>675000</v>
      </c>
      <c r="F274" s="38">
        <v>334135</v>
      </c>
      <c r="G274" s="46">
        <v>298344.83</v>
      </c>
      <c r="H274" s="46">
        <f t="shared" si="3"/>
        <v>89.28870965328386</v>
      </c>
    </row>
    <row r="275" spans="1:9" ht="37.5" x14ac:dyDescent="0.2">
      <c r="A275" s="36" t="s">
        <v>974</v>
      </c>
      <c r="B275" s="37" t="s">
        <v>652</v>
      </c>
      <c r="C275" s="37" t="s">
        <v>710</v>
      </c>
      <c r="D275" s="37" t="s">
        <v>602</v>
      </c>
      <c r="E275" s="38">
        <v>0</v>
      </c>
      <c r="F275" s="38">
        <v>280440.89</v>
      </c>
      <c r="G275" s="46">
        <v>280440.89</v>
      </c>
      <c r="H275" s="46">
        <f t="shared" si="3"/>
        <v>100</v>
      </c>
    </row>
    <row r="276" spans="1:9" ht="18.75" x14ac:dyDescent="0.2">
      <c r="A276" s="36" t="s">
        <v>644</v>
      </c>
      <c r="B276" s="37" t="s">
        <v>652</v>
      </c>
      <c r="C276" s="37" t="s">
        <v>710</v>
      </c>
      <c r="D276" s="37" t="s">
        <v>286</v>
      </c>
      <c r="E276" s="38">
        <v>0</v>
      </c>
      <c r="F276" s="38">
        <v>280440.89</v>
      </c>
      <c r="G276" s="46">
        <v>280440.89</v>
      </c>
      <c r="H276" s="46">
        <f t="shared" si="3"/>
        <v>100</v>
      </c>
    </row>
    <row r="277" spans="1:9" ht="18.75" x14ac:dyDescent="0.2">
      <c r="A277" s="36" t="s">
        <v>975</v>
      </c>
      <c r="B277" s="37" t="s">
        <v>652</v>
      </c>
      <c r="C277" s="37" t="s">
        <v>710</v>
      </c>
      <c r="D277" s="37" t="s">
        <v>393</v>
      </c>
      <c r="E277" s="38">
        <v>0</v>
      </c>
      <c r="F277" s="38">
        <v>280440.89</v>
      </c>
      <c r="G277" s="46">
        <v>280440.89</v>
      </c>
      <c r="H277" s="46">
        <f t="shared" si="3"/>
        <v>100</v>
      </c>
    </row>
    <row r="278" spans="1:9" ht="30" customHeight="1" x14ac:dyDescent="0.2">
      <c r="A278" s="39" t="s">
        <v>983</v>
      </c>
      <c r="B278" s="40" t="s">
        <v>713</v>
      </c>
      <c r="C278" s="40" t="s">
        <v>601</v>
      </c>
      <c r="D278" s="40" t="s">
        <v>602</v>
      </c>
      <c r="E278" s="41">
        <v>196967355.71000001</v>
      </c>
      <c r="F278" s="41">
        <v>95148161.980000004</v>
      </c>
      <c r="G278" s="60">
        <v>92700342.260000005</v>
      </c>
      <c r="H278" s="60">
        <f t="shared" si="3"/>
        <v>97.427359952035104</v>
      </c>
    </row>
    <row r="279" spans="1:9" ht="18.75" x14ac:dyDescent="0.2">
      <c r="A279" s="36" t="s">
        <v>984</v>
      </c>
      <c r="B279" s="37" t="s">
        <v>715</v>
      </c>
      <c r="C279" s="37" t="s">
        <v>601</v>
      </c>
      <c r="D279" s="37" t="s">
        <v>602</v>
      </c>
      <c r="E279" s="38">
        <v>5725779.4699999997</v>
      </c>
      <c r="F279" s="38">
        <v>6588238.0499999998</v>
      </c>
      <c r="G279" s="46">
        <v>4834209.16</v>
      </c>
      <c r="H279" s="46">
        <f t="shared" si="3"/>
        <v>73.376358342121534</v>
      </c>
    </row>
    <row r="280" spans="1:9" ht="56.25" x14ac:dyDescent="0.2">
      <c r="A280" s="36" t="s">
        <v>947</v>
      </c>
      <c r="B280" s="37" t="s">
        <v>715</v>
      </c>
      <c r="C280" s="37" t="s">
        <v>745</v>
      </c>
      <c r="D280" s="37" t="s">
        <v>602</v>
      </c>
      <c r="E280" s="38">
        <v>0</v>
      </c>
      <c r="F280" s="38">
        <v>1627745</v>
      </c>
      <c r="G280" s="46">
        <v>3693.49</v>
      </c>
      <c r="H280" s="46">
        <f t="shared" si="3"/>
        <v>0.22690839167068552</v>
      </c>
    </row>
    <row r="281" spans="1:9" ht="37.5" x14ac:dyDescent="0.2">
      <c r="A281" s="36" t="s">
        <v>643</v>
      </c>
      <c r="B281" s="37" t="s">
        <v>715</v>
      </c>
      <c r="C281" s="37" t="s">
        <v>745</v>
      </c>
      <c r="D281" s="37" t="s">
        <v>282</v>
      </c>
      <c r="E281" s="38">
        <v>0</v>
      </c>
      <c r="F281" s="38">
        <v>1627745</v>
      </c>
      <c r="G281" s="46">
        <v>3693.49</v>
      </c>
      <c r="H281" s="46">
        <f t="shared" si="3"/>
        <v>0.22690839167068552</v>
      </c>
    </row>
    <row r="282" spans="1:9" ht="37.5" x14ac:dyDescent="0.2">
      <c r="A282" s="36" t="s">
        <v>928</v>
      </c>
      <c r="B282" s="37" t="s">
        <v>715</v>
      </c>
      <c r="C282" s="37" t="s">
        <v>745</v>
      </c>
      <c r="D282" s="42" t="s">
        <v>284</v>
      </c>
      <c r="E282" s="38">
        <v>0</v>
      </c>
      <c r="F282" s="38">
        <v>1627745</v>
      </c>
      <c r="G282" s="46">
        <v>3693.49</v>
      </c>
      <c r="H282" s="46">
        <f t="shared" si="3"/>
        <v>0.22690839167068552</v>
      </c>
    </row>
    <row r="283" spans="1:9" ht="131.25" x14ac:dyDescent="0.2">
      <c r="A283" s="36" t="s">
        <v>985</v>
      </c>
      <c r="B283" s="37" t="s">
        <v>715</v>
      </c>
      <c r="C283" s="37" t="s">
        <v>775</v>
      </c>
      <c r="D283" s="37" t="s">
        <v>602</v>
      </c>
      <c r="E283" s="38">
        <v>5510779.4699999997</v>
      </c>
      <c r="F283" s="38">
        <v>3938134.06</v>
      </c>
      <c r="G283" s="46">
        <v>3869379.06</v>
      </c>
      <c r="H283" s="46">
        <f t="shared" si="3"/>
        <v>98.254122410449369</v>
      </c>
    </row>
    <row r="284" spans="1:9" ht="18.75" x14ac:dyDescent="0.2">
      <c r="A284" s="36" t="s">
        <v>647</v>
      </c>
      <c r="B284" s="37" t="s">
        <v>715</v>
      </c>
      <c r="C284" s="37" t="s">
        <v>775</v>
      </c>
      <c r="D284" s="37" t="s">
        <v>300</v>
      </c>
      <c r="E284" s="38">
        <v>5510779.4699999997</v>
      </c>
      <c r="F284" s="38">
        <v>3938134.06</v>
      </c>
      <c r="G284" s="46">
        <v>3869379.06</v>
      </c>
      <c r="H284" s="46">
        <f t="shared" si="3"/>
        <v>98.254122410449369</v>
      </c>
    </row>
    <row r="285" spans="1:9" ht="18.75" x14ac:dyDescent="0.2">
      <c r="A285" s="43" t="s">
        <v>972</v>
      </c>
      <c r="B285" s="37" t="s">
        <v>715</v>
      </c>
      <c r="C285" s="37" t="s">
        <v>775</v>
      </c>
      <c r="D285" s="37" t="s">
        <v>306</v>
      </c>
      <c r="E285" s="38">
        <v>5510779.4699999997</v>
      </c>
      <c r="F285" s="38">
        <v>3938134.06</v>
      </c>
      <c r="G285" s="46">
        <v>3869379.06</v>
      </c>
      <c r="H285" s="46">
        <f t="shared" si="3"/>
        <v>98.254122410449369</v>
      </c>
      <c r="I285" s="28"/>
    </row>
    <row r="286" spans="1:9" ht="75" x14ac:dyDescent="0.2">
      <c r="A286" s="36" t="s">
        <v>986</v>
      </c>
      <c r="B286" s="37" t="s">
        <v>715</v>
      </c>
      <c r="C286" s="37" t="s">
        <v>716</v>
      </c>
      <c r="D286" s="37" t="s">
        <v>602</v>
      </c>
      <c r="E286" s="38">
        <v>115000</v>
      </c>
      <c r="F286" s="38">
        <v>167000</v>
      </c>
      <c r="G286" s="46">
        <v>163673.43</v>
      </c>
      <c r="H286" s="46">
        <f t="shared" si="3"/>
        <v>98.00804191616767</v>
      </c>
    </row>
    <row r="287" spans="1:9" ht="37.5" x14ac:dyDescent="0.2">
      <c r="A287" s="36" t="s">
        <v>643</v>
      </c>
      <c r="B287" s="37" t="s">
        <v>715</v>
      </c>
      <c r="C287" s="37" t="s">
        <v>716</v>
      </c>
      <c r="D287" s="37" t="s">
        <v>282</v>
      </c>
      <c r="E287" s="38">
        <v>115000</v>
      </c>
      <c r="F287" s="38">
        <v>167000</v>
      </c>
      <c r="G287" s="46">
        <v>163673.43</v>
      </c>
      <c r="H287" s="46">
        <f t="shared" si="3"/>
        <v>98.00804191616767</v>
      </c>
    </row>
    <row r="288" spans="1:9" ht="37.5" x14ac:dyDescent="0.2">
      <c r="A288" s="36" t="s">
        <v>928</v>
      </c>
      <c r="B288" s="37" t="s">
        <v>715</v>
      </c>
      <c r="C288" s="37" t="s">
        <v>716</v>
      </c>
      <c r="D288" s="37" t="s">
        <v>284</v>
      </c>
      <c r="E288" s="38">
        <v>115000</v>
      </c>
      <c r="F288" s="38">
        <v>167000</v>
      </c>
      <c r="G288" s="46">
        <v>163673.43</v>
      </c>
      <c r="H288" s="46">
        <f t="shared" si="3"/>
        <v>98.00804191616767</v>
      </c>
    </row>
    <row r="289" spans="1:8" ht="18.75" x14ac:dyDescent="0.2">
      <c r="A289" s="36" t="s">
        <v>988</v>
      </c>
      <c r="B289" s="37" t="s">
        <v>715</v>
      </c>
      <c r="C289" s="37" t="s">
        <v>773</v>
      </c>
      <c r="D289" s="37" t="s">
        <v>602</v>
      </c>
      <c r="E289" s="38">
        <v>100000</v>
      </c>
      <c r="F289" s="38">
        <v>855358.99</v>
      </c>
      <c r="G289" s="46">
        <v>797463.18</v>
      </c>
      <c r="H289" s="46">
        <f t="shared" si="3"/>
        <v>93.231402174191231</v>
      </c>
    </row>
    <row r="290" spans="1:8" ht="37.5" x14ac:dyDescent="0.2">
      <c r="A290" s="36" t="s">
        <v>643</v>
      </c>
      <c r="B290" s="37" t="s">
        <v>715</v>
      </c>
      <c r="C290" s="37" t="s">
        <v>773</v>
      </c>
      <c r="D290" s="37" t="s">
        <v>282</v>
      </c>
      <c r="E290" s="38">
        <v>100000</v>
      </c>
      <c r="F290" s="38">
        <v>855358.99</v>
      </c>
      <c r="G290" s="46">
        <v>797463.18</v>
      </c>
      <c r="H290" s="46">
        <f t="shared" si="3"/>
        <v>93.231402174191231</v>
      </c>
    </row>
    <row r="291" spans="1:8" ht="37.5" x14ac:dyDescent="0.2">
      <c r="A291" s="36" t="s">
        <v>928</v>
      </c>
      <c r="B291" s="37" t="s">
        <v>715</v>
      </c>
      <c r="C291" s="37" t="s">
        <v>773</v>
      </c>
      <c r="D291" s="37" t="s">
        <v>284</v>
      </c>
      <c r="E291" s="38">
        <v>100000</v>
      </c>
      <c r="F291" s="38">
        <v>855358.99</v>
      </c>
      <c r="G291" s="46">
        <v>797463.18</v>
      </c>
      <c r="H291" s="46">
        <f t="shared" si="3"/>
        <v>93.231402174191231</v>
      </c>
    </row>
    <row r="292" spans="1:8" ht="18.75" x14ac:dyDescent="0.2">
      <c r="A292" s="36" t="s">
        <v>989</v>
      </c>
      <c r="B292" s="37" t="s">
        <v>777</v>
      </c>
      <c r="C292" s="37" t="s">
        <v>601</v>
      </c>
      <c r="D292" s="37" t="s">
        <v>602</v>
      </c>
      <c r="E292" s="38">
        <v>177862985.24000001</v>
      </c>
      <c r="F292" s="38">
        <v>48761044.950000003</v>
      </c>
      <c r="G292" s="46">
        <v>48360164.649999999</v>
      </c>
      <c r="H292" s="46">
        <f t="shared" si="3"/>
        <v>99.177867700720796</v>
      </c>
    </row>
    <row r="293" spans="1:8" ht="56.25" x14ac:dyDescent="0.2">
      <c r="A293" s="36" t="s">
        <v>947</v>
      </c>
      <c r="B293" s="37" t="s">
        <v>777</v>
      </c>
      <c r="C293" s="37" t="s">
        <v>745</v>
      </c>
      <c r="D293" s="37" t="s">
        <v>602</v>
      </c>
      <c r="E293" s="38">
        <v>722927</v>
      </c>
      <c r="F293" s="38">
        <v>871295</v>
      </c>
      <c r="G293" s="46">
        <v>715312.45</v>
      </c>
      <c r="H293" s="46">
        <f t="shared" si="3"/>
        <v>82.09761906128233</v>
      </c>
    </row>
    <row r="294" spans="1:8" ht="37.5" x14ac:dyDescent="0.2">
      <c r="A294" s="36" t="s">
        <v>643</v>
      </c>
      <c r="B294" s="37" t="s">
        <v>777</v>
      </c>
      <c r="C294" s="37" t="s">
        <v>745</v>
      </c>
      <c r="D294" s="37" t="s">
        <v>282</v>
      </c>
      <c r="E294" s="38">
        <v>720927</v>
      </c>
      <c r="F294" s="38">
        <v>719727</v>
      </c>
      <c r="G294" s="46">
        <v>602265.44999999995</v>
      </c>
      <c r="H294" s="46">
        <f t="shared" si="3"/>
        <v>83.679707722511438</v>
      </c>
    </row>
    <row r="295" spans="1:8" ht="37.5" x14ac:dyDescent="0.2">
      <c r="A295" s="36" t="s">
        <v>928</v>
      </c>
      <c r="B295" s="37" t="s">
        <v>777</v>
      </c>
      <c r="C295" s="37" t="s">
        <v>745</v>
      </c>
      <c r="D295" s="37" t="s">
        <v>284</v>
      </c>
      <c r="E295" s="38">
        <v>720927</v>
      </c>
      <c r="F295" s="38">
        <v>719727</v>
      </c>
      <c r="G295" s="46">
        <v>602265.44999999995</v>
      </c>
      <c r="H295" s="46">
        <f t="shared" si="3"/>
        <v>83.679707722511438</v>
      </c>
    </row>
    <row r="296" spans="1:8" ht="18.75" x14ac:dyDescent="0.2">
      <c r="A296" s="36" t="s">
        <v>644</v>
      </c>
      <c r="B296" s="37" t="s">
        <v>777</v>
      </c>
      <c r="C296" s="37" t="s">
        <v>745</v>
      </c>
      <c r="D296" s="37" t="s">
        <v>286</v>
      </c>
      <c r="E296" s="38">
        <v>2000</v>
      </c>
      <c r="F296" s="38">
        <v>151568</v>
      </c>
      <c r="G296" s="46">
        <v>113047</v>
      </c>
      <c r="H296" s="46">
        <f t="shared" si="3"/>
        <v>74.585004750343074</v>
      </c>
    </row>
    <row r="297" spans="1:8" ht="18.75" x14ac:dyDescent="0.2">
      <c r="A297" s="36" t="s">
        <v>931</v>
      </c>
      <c r="B297" s="37" t="s">
        <v>777</v>
      </c>
      <c r="C297" s="37" t="s">
        <v>745</v>
      </c>
      <c r="D297" s="37" t="s">
        <v>288</v>
      </c>
      <c r="E297" s="38">
        <v>2000</v>
      </c>
      <c r="F297" s="38">
        <v>151568</v>
      </c>
      <c r="G297" s="46">
        <v>113047</v>
      </c>
      <c r="H297" s="46">
        <f t="shared" si="3"/>
        <v>74.585004750343074</v>
      </c>
    </row>
    <row r="298" spans="1:8" ht="93.75" x14ac:dyDescent="0.2">
      <c r="A298" s="36" t="s">
        <v>990</v>
      </c>
      <c r="B298" s="37" t="s">
        <v>777</v>
      </c>
      <c r="C298" s="37" t="s">
        <v>778</v>
      </c>
      <c r="D298" s="37" t="s">
        <v>602</v>
      </c>
      <c r="E298" s="38">
        <v>21542641.780000001</v>
      </c>
      <c r="F298" s="38">
        <v>8240956.2800000003</v>
      </c>
      <c r="G298" s="46">
        <v>8209651.0199999996</v>
      </c>
      <c r="H298" s="46">
        <f t="shared" si="3"/>
        <v>99.620125881798742</v>
      </c>
    </row>
    <row r="299" spans="1:8" ht="37.5" x14ac:dyDescent="0.2">
      <c r="A299" s="36" t="s">
        <v>643</v>
      </c>
      <c r="B299" s="37" t="s">
        <v>777</v>
      </c>
      <c r="C299" s="37" t="s">
        <v>778</v>
      </c>
      <c r="D299" s="37" t="s">
        <v>282</v>
      </c>
      <c r="E299" s="38">
        <v>20285353.969999999</v>
      </c>
      <c r="F299" s="38">
        <v>5546493.29</v>
      </c>
      <c r="G299" s="46">
        <v>5545720.96</v>
      </c>
      <c r="H299" s="46">
        <f t="shared" si="3"/>
        <v>99.986075345995772</v>
      </c>
    </row>
    <row r="300" spans="1:8" ht="37.5" x14ac:dyDescent="0.2">
      <c r="A300" s="36" t="s">
        <v>928</v>
      </c>
      <c r="B300" s="37" t="s">
        <v>777</v>
      </c>
      <c r="C300" s="37" t="s">
        <v>778</v>
      </c>
      <c r="D300" s="37" t="s">
        <v>284</v>
      </c>
      <c r="E300" s="38">
        <v>20285353.969999999</v>
      </c>
      <c r="F300" s="38">
        <v>5546493.29</v>
      </c>
      <c r="G300" s="46">
        <v>5545720.96</v>
      </c>
      <c r="H300" s="46">
        <f t="shared" si="3"/>
        <v>99.986075345995772</v>
      </c>
    </row>
    <row r="301" spans="1:8" ht="18.75" x14ac:dyDescent="0.2">
      <c r="A301" s="36" t="s">
        <v>647</v>
      </c>
      <c r="B301" s="37" t="s">
        <v>777</v>
      </c>
      <c r="C301" s="37" t="s">
        <v>778</v>
      </c>
      <c r="D301" s="37" t="s">
        <v>300</v>
      </c>
      <c r="E301" s="38">
        <v>1257287.81</v>
      </c>
      <c r="F301" s="38">
        <v>2694462.99</v>
      </c>
      <c r="G301" s="46">
        <v>2663930.06</v>
      </c>
      <c r="H301" s="46">
        <f t="shared" si="3"/>
        <v>98.866826892285502</v>
      </c>
    </row>
    <row r="302" spans="1:8" ht="18.75" x14ac:dyDescent="0.2">
      <c r="A302" s="36" t="s">
        <v>972</v>
      </c>
      <c r="B302" s="37" t="s">
        <v>777</v>
      </c>
      <c r="C302" s="37" t="s">
        <v>778</v>
      </c>
      <c r="D302" s="42" t="s">
        <v>306</v>
      </c>
      <c r="E302" s="38">
        <v>1257287.81</v>
      </c>
      <c r="F302" s="38">
        <v>2694462.99</v>
      </c>
      <c r="G302" s="46">
        <v>2663930.06</v>
      </c>
      <c r="H302" s="46">
        <f t="shared" si="3"/>
        <v>98.866826892285502</v>
      </c>
    </row>
    <row r="303" spans="1:8" ht="18.75" x14ac:dyDescent="0.2">
      <c r="A303" s="36" t="s">
        <v>1139</v>
      </c>
      <c r="B303" s="37" t="s">
        <v>777</v>
      </c>
      <c r="C303" s="37" t="s">
        <v>1140</v>
      </c>
      <c r="D303" s="42" t="s">
        <v>602</v>
      </c>
      <c r="E303" s="38">
        <v>80075480.400000006</v>
      </c>
      <c r="F303" s="38">
        <v>0</v>
      </c>
      <c r="G303" s="46">
        <v>0</v>
      </c>
      <c r="H303" s="46" t="e">
        <f t="shared" si="3"/>
        <v>#DIV/0!</v>
      </c>
    </row>
    <row r="304" spans="1:8" ht="37.5" x14ac:dyDescent="0.2">
      <c r="A304" s="36" t="s">
        <v>770</v>
      </c>
      <c r="B304" s="37" t="s">
        <v>777</v>
      </c>
      <c r="C304" s="37" t="s">
        <v>1140</v>
      </c>
      <c r="D304" s="42" t="s">
        <v>380</v>
      </c>
      <c r="E304" s="38">
        <v>80075480.400000006</v>
      </c>
      <c r="F304" s="38">
        <v>0</v>
      </c>
      <c r="G304" s="46">
        <v>0</v>
      </c>
      <c r="H304" s="46" t="e">
        <f t="shared" si="3"/>
        <v>#DIV/0!</v>
      </c>
    </row>
    <row r="305" spans="1:8" ht="18.75" x14ac:dyDescent="0.2">
      <c r="A305" s="36" t="s">
        <v>970</v>
      </c>
      <c r="B305" s="37" t="s">
        <v>777</v>
      </c>
      <c r="C305" s="37" t="s">
        <v>1140</v>
      </c>
      <c r="D305" s="42" t="s">
        <v>382</v>
      </c>
      <c r="E305" s="38">
        <v>80075480.400000006</v>
      </c>
      <c r="F305" s="38">
        <v>0</v>
      </c>
      <c r="G305" s="46">
        <v>0</v>
      </c>
      <c r="H305" s="46" t="e">
        <f t="shared" si="3"/>
        <v>#DIV/0!</v>
      </c>
    </row>
    <row r="306" spans="1:8" ht="37.5" x14ac:dyDescent="0.2">
      <c r="A306" s="36" t="s">
        <v>1141</v>
      </c>
      <c r="B306" s="37" t="s">
        <v>777</v>
      </c>
      <c r="C306" s="37" t="s">
        <v>1142</v>
      </c>
      <c r="D306" s="37" t="s">
        <v>602</v>
      </c>
      <c r="E306" s="38">
        <v>14869491.92</v>
      </c>
      <c r="F306" s="38">
        <v>20566967</v>
      </c>
      <c r="G306" s="46">
        <v>20566967</v>
      </c>
      <c r="H306" s="46">
        <f t="shared" si="3"/>
        <v>100</v>
      </c>
    </row>
    <row r="307" spans="1:8" ht="37.5" x14ac:dyDescent="0.2">
      <c r="A307" s="36" t="s">
        <v>770</v>
      </c>
      <c r="B307" s="37" t="s">
        <v>777</v>
      </c>
      <c r="C307" s="37" t="s">
        <v>1142</v>
      </c>
      <c r="D307" s="37" t="s">
        <v>380</v>
      </c>
      <c r="E307" s="38">
        <v>14869491.92</v>
      </c>
      <c r="F307" s="38">
        <v>20566967</v>
      </c>
      <c r="G307" s="46">
        <v>20566967</v>
      </c>
      <c r="H307" s="46">
        <f t="shared" si="3"/>
        <v>100</v>
      </c>
    </row>
    <row r="308" spans="1:8" ht="18.75" x14ac:dyDescent="0.2">
      <c r="A308" s="36" t="s">
        <v>970</v>
      </c>
      <c r="B308" s="37" t="s">
        <v>777</v>
      </c>
      <c r="C308" s="37" t="s">
        <v>1142</v>
      </c>
      <c r="D308" s="37" t="s">
        <v>382</v>
      </c>
      <c r="E308" s="38">
        <v>14869491.92</v>
      </c>
      <c r="F308" s="38">
        <v>20566967</v>
      </c>
      <c r="G308" s="46">
        <v>20566967</v>
      </c>
      <c r="H308" s="46">
        <f t="shared" si="3"/>
        <v>100</v>
      </c>
    </row>
    <row r="309" spans="1:8" ht="37.5" x14ac:dyDescent="0.2">
      <c r="A309" s="36" t="s">
        <v>987</v>
      </c>
      <c r="B309" s="37" t="s">
        <v>777</v>
      </c>
      <c r="C309" s="37" t="s">
        <v>779</v>
      </c>
      <c r="D309" s="37" t="s">
        <v>602</v>
      </c>
      <c r="E309" s="38">
        <v>10115269</v>
      </c>
      <c r="F309" s="38">
        <v>1185021.3999999999</v>
      </c>
      <c r="G309" s="46">
        <v>1185021.3999999999</v>
      </c>
      <c r="H309" s="46">
        <f t="shared" si="3"/>
        <v>100</v>
      </c>
    </row>
    <row r="310" spans="1:8" ht="37.5" x14ac:dyDescent="0.2">
      <c r="A310" s="36" t="s">
        <v>770</v>
      </c>
      <c r="B310" s="37" t="s">
        <v>777</v>
      </c>
      <c r="C310" s="37" t="s">
        <v>779</v>
      </c>
      <c r="D310" s="37" t="s">
        <v>380</v>
      </c>
      <c r="E310" s="38">
        <v>10115269</v>
      </c>
      <c r="F310" s="38">
        <v>1185021.3999999999</v>
      </c>
      <c r="G310" s="46">
        <v>1185021.3999999999</v>
      </c>
      <c r="H310" s="46">
        <f t="shared" si="3"/>
        <v>100</v>
      </c>
    </row>
    <row r="311" spans="1:8" ht="18.75" x14ac:dyDescent="0.2">
      <c r="A311" s="36" t="s">
        <v>970</v>
      </c>
      <c r="B311" s="37" t="s">
        <v>777</v>
      </c>
      <c r="C311" s="37" t="s">
        <v>779</v>
      </c>
      <c r="D311" s="37" t="s">
        <v>382</v>
      </c>
      <c r="E311" s="38">
        <v>10115269</v>
      </c>
      <c r="F311" s="38">
        <v>1185021.3999999999</v>
      </c>
      <c r="G311" s="46">
        <v>1185021.3999999999</v>
      </c>
      <c r="H311" s="46">
        <f t="shared" si="3"/>
        <v>100</v>
      </c>
    </row>
    <row r="312" spans="1:8" ht="18.75" x14ac:dyDescent="0.2">
      <c r="A312" s="36" t="s">
        <v>1139</v>
      </c>
      <c r="B312" s="37" t="s">
        <v>777</v>
      </c>
      <c r="C312" s="37" t="s">
        <v>1143</v>
      </c>
      <c r="D312" s="37" t="s">
        <v>602</v>
      </c>
      <c r="E312" s="38">
        <v>48035845.939999998</v>
      </c>
      <c r="F312" s="38">
        <v>15609799.15</v>
      </c>
      <c r="G312" s="46">
        <v>15606206.66</v>
      </c>
      <c r="H312" s="46">
        <f t="shared" si="3"/>
        <v>99.976985674412091</v>
      </c>
    </row>
    <row r="313" spans="1:8" ht="37.5" x14ac:dyDescent="0.2">
      <c r="A313" s="36" t="s">
        <v>643</v>
      </c>
      <c r="B313" s="37" t="s">
        <v>777</v>
      </c>
      <c r="C313" s="37" t="s">
        <v>1143</v>
      </c>
      <c r="D313" s="37" t="s">
        <v>282</v>
      </c>
      <c r="E313" s="38">
        <v>48035845.939999998</v>
      </c>
      <c r="F313" s="38">
        <v>15609799.15</v>
      </c>
      <c r="G313" s="46">
        <v>15606206.66</v>
      </c>
      <c r="H313" s="46">
        <f t="shared" si="3"/>
        <v>99.976985674412091</v>
      </c>
    </row>
    <row r="314" spans="1:8" ht="37.5" x14ac:dyDescent="0.2">
      <c r="A314" s="36" t="s">
        <v>928</v>
      </c>
      <c r="B314" s="37" t="s">
        <v>777</v>
      </c>
      <c r="C314" s="37" t="s">
        <v>1143</v>
      </c>
      <c r="D314" s="37" t="s">
        <v>284</v>
      </c>
      <c r="E314" s="38">
        <v>48035845.939999998</v>
      </c>
      <c r="F314" s="38">
        <v>15609799.15</v>
      </c>
      <c r="G314" s="46">
        <v>15606206.66</v>
      </c>
      <c r="H314" s="46">
        <f t="shared" si="3"/>
        <v>99.976985674412091</v>
      </c>
    </row>
    <row r="315" spans="1:8" ht="18.75" x14ac:dyDescent="0.2">
      <c r="A315" s="36" t="s">
        <v>1144</v>
      </c>
      <c r="B315" s="37" t="s">
        <v>777</v>
      </c>
      <c r="C315" s="37" t="s">
        <v>1145</v>
      </c>
      <c r="D315" s="37" t="s">
        <v>602</v>
      </c>
      <c r="E315" s="38">
        <v>2501329.2000000002</v>
      </c>
      <c r="F315" s="38">
        <v>2077006.12</v>
      </c>
      <c r="G315" s="46">
        <v>2077006.12</v>
      </c>
      <c r="H315" s="46">
        <f t="shared" si="3"/>
        <v>100</v>
      </c>
    </row>
    <row r="316" spans="1:8" ht="37.5" x14ac:dyDescent="0.2">
      <c r="A316" s="36" t="s">
        <v>643</v>
      </c>
      <c r="B316" s="37" t="s">
        <v>777</v>
      </c>
      <c r="C316" s="37" t="s">
        <v>1145</v>
      </c>
      <c r="D316" s="37" t="s">
        <v>282</v>
      </c>
      <c r="E316" s="38">
        <v>2501329.2000000002</v>
      </c>
      <c r="F316" s="38">
        <v>2077006.12</v>
      </c>
      <c r="G316" s="46">
        <v>2077006.12</v>
      </c>
      <c r="H316" s="46">
        <f t="shared" si="3"/>
        <v>100</v>
      </c>
    </row>
    <row r="317" spans="1:8" ht="37.5" x14ac:dyDescent="0.2">
      <c r="A317" s="36" t="s">
        <v>928</v>
      </c>
      <c r="B317" s="37" t="s">
        <v>777</v>
      </c>
      <c r="C317" s="37" t="s">
        <v>1145</v>
      </c>
      <c r="D317" s="37" t="s">
        <v>284</v>
      </c>
      <c r="E317" s="38">
        <v>2501329.2000000002</v>
      </c>
      <c r="F317" s="38">
        <v>2077006.12</v>
      </c>
      <c r="G317" s="46">
        <v>2077006.12</v>
      </c>
      <c r="H317" s="46">
        <f t="shared" si="3"/>
        <v>100</v>
      </c>
    </row>
    <row r="318" spans="1:8" ht="37.5" x14ac:dyDescent="0.2">
      <c r="A318" s="36" t="s">
        <v>974</v>
      </c>
      <c r="B318" s="37" t="s">
        <v>777</v>
      </c>
      <c r="C318" s="37" t="s">
        <v>710</v>
      </c>
      <c r="D318" s="37" t="s">
        <v>602</v>
      </c>
      <c r="E318" s="38">
        <v>0</v>
      </c>
      <c r="F318" s="38">
        <v>210000</v>
      </c>
      <c r="G318" s="46">
        <v>0</v>
      </c>
      <c r="H318" s="46">
        <f t="shared" si="3"/>
        <v>0</v>
      </c>
    </row>
    <row r="319" spans="1:8" ht="18.75" x14ac:dyDescent="0.2">
      <c r="A319" s="36" t="s">
        <v>644</v>
      </c>
      <c r="B319" s="37" t="s">
        <v>777</v>
      </c>
      <c r="C319" s="37" t="s">
        <v>710</v>
      </c>
      <c r="D319" s="37" t="s">
        <v>286</v>
      </c>
      <c r="E319" s="38">
        <v>0</v>
      </c>
      <c r="F319" s="38">
        <v>210000</v>
      </c>
      <c r="G319" s="46">
        <v>0</v>
      </c>
      <c r="H319" s="46">
        <f t="shared" si="3"/>
        <v>0</v>
      </c>
    </row>
    <row r="320" spans="1:8" ht="18.75" x14ac:dyDescent="0.2">
      <c r="A320" s="36" t="s">
        <v>975</v>
      </c>
      <c r="B320" s="37" t="s">
        <v>777</v>
      </c>
      <c r="C320" s="37" t="s">
        <v>710</v>
      </c>
      <c r="D320" s="37" t="s">
        <v>393</v>
      </c>
      <c r="E320" s="38">
        <v>0</v>
      </c>
      <c r="F320" s="38">
        <v>210000</v>
      </c>
      <c r="G320" s="46">
        <v>0</v>
      </c>
      <c r="H320" s="46">
        <f t="shared" si="3"/>
        <v>0</v>
      </c>
    </row>
    <row r="321" spans="1:8" ht="18.75" x14ac:dyDescent="0.2">
      <c r="A321" s="36" t="s">
        <v>1146</v>
      </c>
      <c r="B321" s="37" t="s">
        <v>1147</v>
      </c>
      <c r="C321" s="37" t="s">
        <v>601</v>
      </c>
      <c r="D321" s="37" t="s">
        <v>602</v>
      </c>
      <c r="E321" s="38">
        <v>375700</v>
      </c>
      <c r="F321" s="38">
        <v>1023459.07</v>
      </c>
      <c r="G321" s="46">
        <v>894201.7</v>
      </c>
      <c r="H321" s="46">
        <f t="shared" si="3"/>
        <v>87.370538423192627</v>
      </c>
    </row>
    <row r="322" spans="1:8" ht="18.75" x14ac:dyDescent="0.2">
      <c r="A322" s="36" t="s">
        <v>1269</v>
      </c>
      <c r="B322" s="37" t="s">
        <v>1147</v>
      </c>
      <c r="C322" s="37" t="s">
        <v>1264</v>
      </c>
      <c r="D322" s="37" t="s">
        <v>602</v>
      </c>
      <c r="E322" s="38">
        <v>0</v>
      </c>
      <c r="F322" s="38">
        <v>94699.07</v>
      </c>
      <c r="G322" s="46">
        <v>4651.7</v>
      </c>
      <c r="H322" s="46">
        <f t="shared" si="3"/>
        <v>4.9120862538565584</v>
      </c>
    </row>
    <row r="323" spans="1:8" ht="37.5" x14ac:dyDescent="0.2">
      <c r="A323" s="36" t="s">
        <v>643</v>
      </c>
      <c r="B323" s="37" t="s">
        <v>1147</v>
      </c>
      <c r="C323" s="37" t="s">
        <v>1264</v>
      </c>
      <c r="D323" s="37" t="s">
        <v>282</v>
      </c>
      <c r="E323" s="38">
        <v>0</v>
      </c>
      <c r="F323" s="38">
        <v>94699.07</v>
      </c>
      <c r="G323" s="46">
        <v>4651.7</v>
      </c>
      <c r="H323" s="46">
        <f t="shared" si="3"/>
        <v>4.9120862538565584</v>
      </c>
    </row>
    <row r="324" spans="1:8" ht="37.5" x14ac:dyDescent="0.2">
      <c r="A324" s="36" t="s">
        <v>928</v>
      </c>
      <c r="B324" s="37" t="s">
        <v>1147</v>
      </c>
      <c r="C324" s="37" t="s">
        <v>1264</v>
      </c>
      <c r="D324" s="37" t="s">
        <v>284</v>
      </c>
      <c r="E324" s="38">
        <v>0</v>
      </c>
      <c r="F324" s="38">
        <v>94699.07</v>
      </c>
      <c r="G324" s="46">
        <v>4651.7</v>
      </c>
      <c r="H324" s="46">
        <f t="shared" si="3"/>
        <v>4.9120862538565584</v>
      </c>
    </row>
    <row r="325" spans="1:8" ht="18.75" x14ac:dyDescent="0.2">
      <c r="A325" s="36" t="s">
        <v>1148</v>
      </c>
      <c r="B325" s="37" t="s">
        <v>1147</v>
      </c>
      <c r="C325" s="37" t="s">
        <v>1149</v>
      </c>
      <c r="D325" s="37" t="s">
        <v>602</v>
      </c>
      <c r="E325" s="38">
        <v>375700</v>
      </c>
      <c r="F325" s="38">
        <v>928760</v>
      </c>
      <c r="G325" s="46">
        <v>889550</v>
      </c>
      <c r="H325" s="46">
        <f t="shared" si="3"/>
        <v>95.778241957017968</v>
      </c>
    </row>
    <row r="326" spans="1:8" ht="37.5" x14ac:dyDescent="0.2">
      <c r="A326" s="36" t="s">
        <v>643</v>
      </c>
      <c r="B326" s="37" t="s">
        <v>1147</v>
      </c>
      <c r="C326" s="37" t="s">
        <v>1149</v>
      </c>
      <c r="D326" s="37" t="s">
        <v>282</v>
      </c>
      <c r="E326" s="38">
        <v>375700</v>
      </c>
      <c r="F326" s="38">
        <v>928760</v>
      </c>
      <c r="G326" s="46">
        <v>889550</v>
      </c>
      <c r="H326" s="46">
        <f t="shared" si="3"/>
        <v>95.778241957017968</v>
      </c>
    </row>
    <row r="327" spans="1:8" ht="37.5" x14ac:dyDescent="0.2">
      <c r="A327" s="36" t="s">
        <v>928</v>
      </c>
      <c r="B327" s="37" t="s">
        <v>1147</v>
      </c>
      <c r="C327" s="37" t="s">
        <v>1149</v>
      </c>
      <c r="D327" s="37" t="s">
        <v>284</v>
      </c>
      <c r="E327" s="38">
        <v>375700</v>
      </c>
      <c r="F327" s="38">
        <v>928760</v>
      </c>
      <c r="G327" s="46">
        <v>889550</v>
      </c>
      <c r="H327" s="46">
        <f t="shared" si="3"/>
        <v>95.778241957017968</v>
      </c>
    </row>
    <row r="328" spans="1:8" ht="37.5" x14ac:dyDescent="0.2">
      <c r="A328" s="36" t="s">
        <v>991</v>
      </c>
      <c r="B328" s="37" t="s">
        <v>781</v>
      </c>
      <c r="C328" s="37" t="s">
        <v>601</v>
      </c>
      <c r="D328" s="37" t="s">
        <v>602</v>
      </c>
      <c r="E328" s="38">
        <v>13002891</v>
      </c>
      <c r="F328" s="38">
        <v>38775419.909999996</v>
      </c>
      <c r="G328" s="46">
        <v>38611766.75</v>
      </c>
      <c r="H328" s="46">
        <f t="shared" si="3"/>
        <v>99.577946130874025</v>
      </c>
    </row>
    <row r="329" spans="1:8" ht="37.5" x14ac:dyDescent="0.2">
      <c r="A329" s="36" t="s">
        <v>1150</v>
      </c>
      <c r="B329" s="37" t="s">
        <v>781</v>
      </c>
      <c r="C329" s="37" t="s">
        <v>1151</v>
      </c>
      <c r="D329" s="37" t="s">
        <v>602</v>
      </c>
      <c r="E329" s="38">
        <v>0</v>
      </c>
      <c r="F329" s="38">
        <v>3650000</v>
      </c>
      <c r="G329" s="46">
        <v>3650000</v>
      </c>
      <c r="H329" s="46">
        <f t="shared" si="3"/>
        <v>100</v>
      </c>
    </row>
    <row r="330" spans="1:8" ht="37.5" x14ac:dyDescent="0.2">
      <c r="A330" s="36" t="s">
        <v>643</v>
      </c>
      <c r="B330" s="37" t="s">
        <v>781</v>
      </c>
      <c r="C330" s="37" t="s">
        <v>1151</v>
      </c>
      <c r="D330" s="37" t="s">
        <v>282</v>
      </c>
      <c r="E330" s="38">
        <v>0</v>
      </c>
      <c r="F330" s="38">
        <v>3650000</v>
      </c>
      <c r="G330" s="46">
        <v>3650000</v>
      </c>
      <c r="H330" s="46">
        <f t="shared" si="3"/>
        <v>100</v>
      </c>
    </row>
    <row r="331" spans="1:8" ht="37.5" x14ac:dyDescent="0.2">
      <c r="A331" s="36" t="s">
        <v>928</v>
      </c>
      <c r="B331" s="37" t="s">
        <v>781</v>
      </c>
      <c r="C331" s="37" t="s">
        <v>1151</v>
      </c>
      <c r="D331" s="37" t="s">
        <v>284</v>
      </c>
      <c r="E331" s="38">
        <v>0</v>
      </c>
      <c r="F331" s="38">
        <v>3650000</v>
      </c>
      <c r="G331" s="46">
        <v>3650000</v>
      </c>
      <c r="H331" s="46">
        <f t="shared" si="3"/>
        <v>100</v>
      </c>
    </row>
    <row r="332" spans="1:8" ht="37.5" x14ac:dyDescent="0.2">
      <c r="A332" s="36" t="s">
        <v>987</v>
      </c>
      <c r="B332" s="37" t="s">
        <v>781</v>
      </c>
      <c r="C332" s="37" t="s">
        <v>1152</v>
      </c>
      <c r="D332" s="37" t="s">
        <v>602</v>
      </c>
      <c r="E332" s="38">
        <v>0</v>
      </c>
      <c r="F332" s="38">
        <v>16360980</v>
      </c>
      <c r="G332" s="46">
        <v>16197326.84</v>
      </c>
      <c r="H332" s="46">
        <f t="shared" si="3"/>
        <v>98.999734979200511</v>
      </c>
    </row>
    <row r="333" spans="1:8" ht="37.5" x14ac:dyDescent="0.2">
      <c r="A333" s="36" t="s">
        <v>770</v>
      </c>
      <c r="B333" s="37" t="s">
        <v>781</v>
      </c>
      <c r="C333" s="37" t="s">
        <v>1152</v>
      </c>
      <c r="D333" s="37" t="s">
        <v>380</v>
      </c>
      <c r="E333" s="38">
        <v>0</v>
      </c>
      <c r="F333" s="38">
        <v>16360980</v>
      </c>
      <c r="G333" s="46">
        <v>16197326.84</v>
      </c>
      <c r="H333" s="46">
        <f t="shared" si="3"/>
        <v>98.999734979200511</v>
      </c>
    </row>
    <row r="334" spans="1:8" ht="131.25" x14ac:dyDescent="0.2">
      <c r="A334" s="36" t="s">
        <v>1153</v>
      </c>
      <c r="B334" s="37" t="s">
        <v>781</v>
      </c>
      <c r="C334" s="37" t="s">
        <v>1152</v>
      </c>
      <c r="D334" s="37" t="s">
        <v>1154</v>
      </c>
      <c r="E334" s="38">
        <v>0</v>
      </c>
      <c r="F334" s="38">
        <v>16360980</v>
      </c>
      <c r="G334" s="46">
        <v>16197326.84</v>
      </c>
      <c r="H334" s="46">
        <f t="shared" si="3"/>
        <v>98.999734979200511</v>
      </c>
    </row>
    <row r="335" spans="1:8" ht="37.5" x14ac:dyDescent="0.2">
      <c r="A335" s="36" t="s">
        <v>992</v>
      </c>
      <c r="B335" s="37" t="s">
        <v>781</v>
      </c>
      <c r="C335" s="37" t="s">
        <v>1155</v>
      </c>
      <c r="D335" s="37" t="s">
        <v>602</v>
      </c>
      <c r="E335" s="38">
        <v>13002891</v>
      </c>
      <c r="F335" s="38">
        <v>18764439.91</v>
      </c>
      <c r="G335" s="46">
        <v>18764439.91</v>
      </c>
      <c r="H335" s="46">
        <f t="shared" si="3"/>
        <v>100</v>
      </c>
    </row>
    <row r="336" spans="1:8" ht="18.75" x14ac:dyDescent="0.2">
      <c r="A336" s="36" t="s">
        <v>644</v>
      </c>
      <c r="B336" s="37" t="s">
        <v>781</v>
      </c>
      <c r="C336" s="37" t="s">
        <v>1155</v>
      </c>
      <c r="D336" s="37" t="s">
        <v>286</v>
      </c>
      <c r="E336" s="38">
        <v>13002891</v>
      </c>
      <c r="F336" s="38">
        <v>18764439.91</v>
      </c>
      <c r="G336" s="46">
        <v>18764439.91</v>
      </c>
      <c r="H336" s="46">
        <f t="shared" si="3"/>
        <v>100</v>
      </c>
    </row>
    <row r="337" spans="1:10" ht="56.25" x14ac:dyDescent="0.2">
      <c r="A337" s="36" t="s">
        <v>963</v>
      </c>
      <c r="B337" s="37" t="s">
        <v>781</v>
      </c>
      <c r="C337" s="37" t="s">
        <v>1155</v>
      </c>
      <c r="D337" s="37" t="s">
        <v>377</v>
      </c>
      <c r="E337" s="38">
        <v>13002891</v>
      </c>
      <c r="F337" s="38">
        <v>18764439.91</v>
      </c>
      <c r="G337" s="46">
        <v>18764439.91</v>
      </c>
      <c r="H337" s="46">
        <f t="shared" si="3"/>
        <v>100</v>
      </c>
    </row>
    <row r="338" spans="1:10" ht="18.75" x14ac:dyDescent="0.2">
      <c r="A338" s="39" t="s">
        <v>993</v>
      </c>
      <c r="B338" s="40" t="s">
        <v>783</v>
      </c>
      <c r="C338" s="40" t="s">
        <v>601</v>
      </c>
      <c r="D338" s="40" t="s">
        <v>602</v>
      </c>
      <c r="E338" s="41">
        <v>700000</v>
      </c>
      <c r="F338" s="41">
        <v>3735182.28</v>
      </c>
      <c r="G338" s="60">
        <v>2883654.69</v>
      </c>
      <c r="H338" s="60">
        <f t="shared" si="3"/>
        <v>77.202515803325127</v>
      </c>
    </row>
    <row r="339" spans="1:10" ht="18.75" x14ac:dyDescent="0.2">
      <c r="A339" s="36" t="s">
        <v>1270</v>
      </c>
      <c r="B339" s="37" t="s">
        <v>1266</v>
      </c>
      <c r="C339" s="37" t="s">
        <v>601</v>
      </c>
      <c r="D339" s="37" t="s">
        <v>602</v>
      </c>
      <c r="E339" s="38">
        <v>0</v>
      </c>
      <c r="F339" s="38">
        <v>35028.93</v>
      </c>
      <c r="G339" s="46">
        <v>35028.93</v>
      </c>
      <c r="H339" s="46">
        <f t="shared" si="3"/>
        <v>100</v>
      </c>
    </row>
    <row r="340" spans="1:10" ht="18.75" x14ac:dyDescent="0.2">
      <c r="A340" s="36" t="s">
        <v>1057</v>
      </c>
      <c r="B340" s="37" t="s">
        <v>1266</v>
      </c>
      <c r="C340" s="37" t="s">
        <v>884</v>
      </c>
      <c r="D340" s="37" t="s">
        <v>602</v>
      </c>
      <c r="E340" s="38">
        <v>0</v>
      </c>
      <c r="F340" s="38">
        <v>35028.93</v>
      </c>
      <c r="G340" s="46">
        <v>35028.93</v>
      </c>
      <c r="H340" s="46">
        <f t="shared" si="3"/>
        <v>100</v>
      </c>
    </row>
    <row r="341" spans="1:10" ht="37.5" x14ac:dyDescent="0.2">
      <c r="A341" s="36" t="s">
        <v>643</v>
      </c>
      <c r="B341" s="37" t="s">
        <v>1266</v>
      </c>
      <c r="C341" s="37" t="s">
        <v>884</v>
      </c>
      <c r="D341" s="37" t="s">
        <v>282</v>
      </c>
      <c r="E341" s="38">
        <v>0</v>
      </c>
      <c r="F341" s="38">
        <v>35028.93</v>
      </c>
      <c r="G341" s="46">
        <v>35028.93</v>
      </c>
      <c r="H341" s="46">
        <f t="shared" si="3"/>
        <v>100</v>
      </c>
    </row>
    <row r="342" spans="1:10" ht="37.5" x14ac:dyDescent="0.2">
      <c r="A342" s="36" t="s">
        <v>928</v>
      </c>
      <c r="B342" s="37" t="s">
        <v>1266</v>
      </c>
      <c r="C342" s="37" t="s">
        <v>884</v>
      </c>
      <c r="D342" s="37" t="s">
        <v>284</v>
      </c>
      <c r="E342" s="38">
        <v>0</v>
      </c>
      <c r="F342" s="38">
        <v>35028.93</v>
      </c>
      <c r="G342" s="46">
        <v>35028.93</v>
      </c>
      <c r="H342" s="46">
        <f t="shared" si="3"/>
        <v>100</v>
      </c>
    </row>
    <row r="343" spans="1:10" ht="18.75" x14ac:dyDescent="0.2">
      <c r="A343" s="36" t="s">
        <v>995</v>
      </c>
      <c r="B343" s="37" t="s">
        <v>786</v>
      </c>
      <c r="C343" s="37" t="s">
        <v>601</v>
      </c>
      <c r="D343" s="37" t="s">
        <v>602</v>
      </c>
      <c r="E343" s="38">
        <v>700000</v>
      </c>
      <c r="F343" s="38">
        <v>3700153.35</v>
      </c>
      <c r="G343" s="46">
        <v>2848625.76</v>
      </c>
      <c r="H343" s="60">
        <f t="shared" si="3"/>
        <v>76.986694619021662</v>
      </c>
    </row>
    <row r="344" spans="1:10" ht="18.75" x14ac:dyDescent="0.2">
      <c r="A344" s="36" t="s">
        <v>994</v>
      </c>
      <c r="B344" s="37" t="s">
        <v>786</v>
      </c>
      <c r="C344" s="37" t="s">
        <v>784</v>
      </c>
      <c r="D344" s="37" t="s">
        <v>602</v>
      </c>
      <c r="E344" s="38">
        <v>700000</v>
      </c>
      <c r="F344" s="38">
        <v>3700153.35</v>
      </c>
      <c r="G344" s="46">
        <v>2848625.76</v>
      </c>
      <c r="H344" s="46">
        <f t="shared" si="3"/>
        <v>76.986694619021662</v>
      </c>
    </row>
    <row r="345" spans="1:10" ht="37.5" x14ac:dyDescent="0.2">
      <c r="A345" s="36" t="s">
        <v>643</v>
      </c>
      <c r="B345" s="37" t="s">
        <v>786</v>
      </c>
      <c r="C345" s="37" t="s">
        <v>784</v>
      </c>
      <c r="D345" s="37" t="s">
        <v>282</v>
      </c>
      <c r="E345" s="38">
        <v>700000</v>
      </c>
      <c r="F345" s="38">
        <v>3700153.35</v>
      </c>
      <c r="G345" s="46">
        <v>2848625.76</v>
      </c>
      <c r="H345" s="46">
        <f t="shared" si="3"/>
        <v>76.986694619021662</v>
      </c>
    </row>
    <row r="346" spans="1:10" ht="37.5" x14ac:dyDescent="0.2">
      <c r="A346" s="36" t="s">
        <v>928</v>
      </c>
      <c r="B346" s="37" t="s">
        <v>786</v>
      </c>
      <c r="C346" s="37" t="s">
        <v>784</v>
      </c>
      <c r="D346" s="37" t="s">
        <v>284</v>
      </c>
      <c r="E346" s="38">
        <v>700000</v>
      </c>
      <c r="F346" s="38">
        <v>3700153.35</v>
      </c>
      <c r="G346" s="46">
        <v>2848625.76</v>
      </c>
      <c r="H346" s="46">
        <f t="shared" si="3"/>
        <v>76.986694619021662</v>
      </c>
    </row>
    <row r="347" spans="1:10" ht="18.75" x14ac:dyDescent="0.2">
      <c r="A347" s="39" t="s">
        <v>996</v>
      </c>
      <c r="B347" s="40" t="s">
        <v>655</v>
      </c>
      <c r="C347" s="40" t="s">
        <v>601</v>
      </c>
      <c r="D347" s="40" t="s">
        <v>602</v>
      </c>
      <c r="E347" s="41">
        <v>1775168149.8299999</v>
      </c>
      <c r="F347" s="41">
        <v>1856066514.1099999</v>
      </c>
      <c r="G347" s="41">
        <v>1812659611.22</v>
      </c>
      <c r="H347" s="60">
        <f t="shared" si="3"/>
        <v>97.661349819092351</v>
      </c>
      <c r="J347" s="28"/>
    </row>
    <row r="348" spans="1:10" ht="18.75" x14ac:dyDescent="0.2">
      <c r="A348" s="36" t="s">
        <v>997</v>
      </c>
      <c r="B348" s="37" t="s">
        <v>788</v>
      </c>
      <c r="C348" s="37" t="s">
        <v>601</v>
      </c>
      <c r="D348" s="37" t="s">
        <v>602</v>
      </c>
      <c r="E348" s="38">
        <v>510646664.10000002</v>
      </c>
      <c r="F348" s="38">
        <v>437673838.94999999</v>
      </c>
      <c r="G348" s="46">
        <v>430374804.49000001</v>
      </c>
      <c r="H348" s="46">
        <f t="shared" si="3"/>
        <v>98.332311915761125</v>
      </c>
    </row>
    <row r="349" spans="1:10" ht="18.75" x14ac:dyDescent="0.2">
      <c r="A349" s="36" t="s">
        <v>1156</v>
      </c>
      <c r="B349" s="37" t="s">
        <v>788</v>
      </c>
      <c r="C349" s="37" t="s">
        <v>1157</v>
      </c>
      <c r="D349" s="37" t="s">
        <v>602</v>
      </c>
      <c r="E349" s="38">
        <v>100000000</v>
      </c>
      <c r="F349" s="38">
        <v>74492398.739999995</v>
      </c>
      <c r="G349" s="46">
        <v>74492398.739999995</v>
      </c>
      <c r="H349" s="46">
        <f t="shared" si="3"/>
        <v>100</v>
      </c>
    </row>
    <row r="350" spans="1:10" ht="37.5" x14ac:dyDescent="0.2">
      <c r="A350" s="36" t="s">
        <v>770</v>
      </c>
      <c r="B350" s="37" t="s">
        <v>788</v>
      </c>
      <c r="C350" s="37" t="s">
        <v>1157</v>
      </c>
      <c r="D350" s="37" t="s">
        <v>380</v>
      </c>
      <c r="E350" s="38">
        <v>100000000</v>
      </c>
      <c r="F350" s="38">
        <v>74492398.739999995</v>
      </c>
      <c r="G350" s="46">
        <v>74492398.739999995</v>
      </c>
      <c r="H350" s="46">
        <f t="shared" si="3"/>
        <v>100</v>
      </c>
    </row>
    <row r="351" spans="1:10" ht="18.75" x14ac:dyDescent="0.2">
      <c r="A351" s="36" t="s">
        <v>970</v>
      </c>
      <c r="B351" s="37" t="s">
        <v>788</v>
      </c>
      <c r="C351" s="37" t="s">
        <v>1157</v>
      </c>
      <c r="D351" s="37" t="s">
        <v>382</v>
      </c>
      <c r="E351" s="38">
        <v>100000000</v>
      </c>
      <c r="F351" s="38">
        <v>74492398.739999995</v>
      </c>
      <c r="G351" s="46">
        <v>74492398.739999995</v>
      </c>
      <c r="H351" s="46">
        <f t="shared" si="3"/>
        <v>100</v>
      </c>
    </row>
    <row r="352" spans="1:10" ht="93.75" x14ac:dyDescent="0.2">
      <c r="A352" s="36" t="s">
        <v>998</v>
      </c>
      <c r="B352" s="37" t="s">
        <v>788</v>
      </c>
      <c r="C352" s="37" t="s">
        <v>816</v>
      </c>
      <c r="D352" s="37" t="s">
        <v>602</v>
      </c>
      <c r="E352" s="38">
        <v>380756135</v>
      </c>
      <c r="F352" s="38">
        <v>329379746</v>
      </c>
      <c r="G352" s="46">
        <v>323901839.05000001</v>
      </c>
      <c r="H352" s="46">
        <f t="shared" si="3"/>
        <v>98.336902309105554</v>
      </c>
    </row>
    <row r="353" spans="1:8" ht="37.5" x14ac:dyDescent="0.2">
      <c r="A353" s="36" t="s">
        <v>658</v>
      </c>
      <c r="B353" s="37" t="s">
        <v>788</v>
      </c>
      <c r="C353" s="37" t="s">
        <v>816</v>
      </c>
      <c r="D353" s="37" t="s">
        <v>315</v>
      </c>
      <c r="E353" s="38">
        <v>380756135</v>
      </c>
      <c r="F353" s="38">
        <v>329379746</v>
      </c>
      <c r="G353" s="46">
        <v>323901839.05000001</v>
      </c>
      <c r="H353" s="46">
        <f t="shared" si="3"/>
        <v>98.336902309105554</v>
      </c>
    </row>
    <row r="354" spans="1:8" ht="18.75" x14ac:dyDescent="0.2">
      <c r="A354" s="36" t="s">
        <v>949</v>
      </c>
      <c r="B354" s="37" t="s">
        <v>788</v>
      </c>
      <c r="C354" s="37" t="s">
        <v>816</v>
      </c>
      <c r="D354" s="37" t="s">
        <v>317</v>
      </c>
      <c r="E354" s="38">
        <v>331096022.36000001</v>
      </c>
      <c r="F354" s="38">
        <v>284991134.36000001</v>
      </c>
      <c r="G354" s="46">
        <v>280286432.56</v>
      </c>
      <c r="H354" s="46">
        <f t="shared" si="3"/>
        <v>98.349176085577085</v>
      </c>
    </row>
    <row r="355" spans="1:8" ht="18.75" x14ac:dyDescent="0.2">
      <c r="A355" s="36" t="s">
        <v>999</v>
      </c>
      <c r="B355" s="37" t="s">
        <v>788</v>
      </c>
      <c r="C355" s="37" t="s">
        <v>816</v>
      </c>
      <c r="D355" s="37" t="s">
        <v>340</v>
      </c>
      <c r="E355" s="38">
        <v>49660112.640000001</v>
      </c>
      <c r="F355" s="38">
        <v>44388611.640000001</v>
      </c>
      <c r="G355" s="46">
        <v>43615406.490000002</v>
      </c>
      <c r="H355" s="46">
        <f t="shared" si="3"/>
        <v>98.25810017156914</v>
      </c>
    </row>
    <row r="356" spans="1:8" ht="18.75" x14ac:dyDescent="0.2">
      <c r="A356" s="36" t="s">
        <v>1000</v>
      </c>
      <c r="B356" s="37" t="s">
        <v>788</v>
      </c>
      <c r="C356" s="37" t="s">
        <v>817</v>
      </c>
      <c r="D356" s="37" t="s">
        <v>602</v>
      </c>
      <c r="E356" s="38">
        <v>12907978</v>
      </c>
      <c r="F356" s="38">
        <v>16417487.109999999</v>
      </c>
      <c r="G356" s="46">
        <v>15517306.050000001</v>
      </c>
      <c r="H356" s="46">
        <f t="shared" si="3"/>
        <v>94.516937616770278</v>
      </c>
    </row>
    <row r="357" spans="1:8" ht="37.5" x14ac:dyDescent="0.2">
      <c r="A357" s="36" t="s">
        <v>658</v>
      </c>
      <c r="B357" s="37" t="s">
        <v>788</v>
      </c>
      <c r="C357" s="37" t="s">
        <v>817</v>
      </c>
      <c r="D357" s="37" t="s">
        <v>315</v>
      </c>
      <c r="E357" s="38">
        <v>12907978</v>
      </c>
      <c r="F357" s="38">
        <v>16417487.109999999</v>
      </c>
      <c r="G357" s="46">
        <v>15517306.050000001</v>
      </c>
      <c r="H357" s="46">
        <f t="shared" si="3"/>
        <v>94.516937616770278</v>
      </c>
    </row>
    <row r="358" spans="1:8" ht="18.75" x14ac:dyDescent="0.2">
      <c r="A358" s="36" t="s">
        <v>949</v>
      </c>
      <c r="B358" s="37" t="s">
        <v>788</v>
      </c>
      <c r="C358" s="37" t="s">
        <v>817</v>
      </c>
      <c r="D358" s="37" t="s">
        <v>317</v>
      </c>
      <c r="E358" s="38">
        <v>8741512</v>
      </c>
      <c r="F358" s="38">
        <v>11898635.109999999</v>
      </c>
      <c r="G358" s="46">
        <v>11780403.08</v>
      </c>
      <c r="H358" s="46">
        <f t="shared" ref="H358:H419" si="4">G358/F358*100</f>
        <v>99.006339559899331</v>
      </c>
    </row>
    <row r="359" spans="1:8" ht="18.75" x14ac:dyDescent="0.2">
      <c r="A359" s="36" t="s">
        <v>999</v>
      </c>
      <c r="B359" s="37" t="s">
        <v>788</v>
      </c>
      <c r="C359" s="37" t="s">
        <v>817</v>
      </c>
      <c r="D359" s="37" t="s">
        <v>340</v>
      </c>
      <c r="E359" s="38">
        <v>4166466</v>
      </c>
      <c r="F359" s="38">
        <v>4518852</v>
      </c>
      <c r="G359" s="46">
        <v>3736902.97</v>
      </c>
      <c r="H359" s="46">
        <f t="shared" si="4"/>
        <v>82.69584775071192</v>
      </c>
    </row>
    <row r="360" spans="1:8" ht="18.75" x14ac:dyDescent="0.2">
      <c r="A360" s="36" t="s">
        <v>1001</v>
      </c>
      <c r="B360" s="37" t="s">
        <v>788</v>
      </c>
      <c r="C360" s="37" t="s">
        <v>818</v>
      </c>
      <c r="D360" s="37" t="s">
        <v>602</v>
      </c>
      <c r="E360" s="38">
        <v>16847354</v>
      </c>
      <c r="F360" s="38">
        <v>13454998</v>
      </c>
      <c r="G360" s="46">
        <v>13165272.73</v>
      </c>
      <c r="H360" s="46">
        <f t="shared" si="4"/>
        <v>97.846708932992783</v>
      </c>
    </row>
    <row r="361" spans="1:8" ht="37.5" x14ac:dyDescent="0.2">
      <c r="A361" s="36" t="s">
        <v>658</v>
      </c>
      <c r="B361" s="37" t="s">
        <v>788</v>
      </c>
      <c r="C361" s="37" t="s">
        <v>818</v>
      </c>
      <c r="D361" s="37" t="s">
        <v>315</v>
      </c>
      <c r="E361" s="38">
        <v>16847354</v>
      </c>
      <c r="F361" s="38">
        <v>13454998</v>
      </c>
      <c r="G361" s="46">
        <v>13165272.73</v>
      </c>
      <c r="H361" s="46">
        <f t="shared" si="4"/>
        <v>97.846708932992783</v>
      </c>
    </row>
    <row r="362" spans="1:8" ht="18.75" x14ac:dyDescent="0.2">
      <c r="A362" s="36" t="s">
        <v>949</v>
      </c>
      <c r="B362" s="37" t="s">
        <v>788</v>
      </c>
      <c r="C362" s="37" t="s">
        <v>818</v>
      </c>
      <c r="D362" s="37" t="s">
        <v>317</v>
      </c>
      <c r="E362" s="38">
        <v>14431595</v>
      </c>
      <c r="F362" s="38">
        <v>11264130</v>
      </c>
      <c r="G362" s="46">
        <v>11017077.300000001</v>
      </c>
      <c r="H362" s="46">
        <f t="shared" si="4"/>
        <v>97.806730746182808</v>
      </c>
    </row>
    <row r="363" spans="1:8" ht="18.75" x14ac:dyDescent="0.2">
      <c r="A363" s="36" t="s">
        <v>999</v>
      </c>
      <c r="B363" s="37" t="s">
        <v>788</v>
      </c>
      <c r="C363" s="37" t="s">
        <v>818</v>
      </c>
      <c r="D363" s="37" t="s">
        <v>340</v>
      </c>
      <c r="E363" s="38">
        <v>2415759</v>
      </c>
      <c r="F363" s="38">
        <v>2190868</v>
      </c>
      <c r="G363" s="46">
        <v>2148195.4300000002</v>
      </c>
      <c r="H363" s="46">
        <f t="shared" si="4"/>
        <v>98.052252805737268</v>
      </c>
    </row>
    <row r="364" spans="1:8" ht="112.5" x14ac:dyDescent="0.2">
      <c r="A364" s="36" t="s">
        <v>1017</v>
      </c>
      <c r="B364" s="37" t="s">
        <v>788</v>
      </c>
      <c r="C364" s="37" t="s">
        <v>830</v>
      </c>
      <c r="D364" s="37" t="s">
        <v>602</v>
      </c>
      <c r="E364" s="38">
        <v>0</v>
      </c>
      <c r="F364" s="38">
        <v>639400</v>
      </c>
      <c r="G364" s="46">
        <v>639400</v>
      </c>
      <c r="H364" s="46">
        <f t="shared" si="4"/>
        <v>100</v>
      </c>
    </row>
    <row r="365" spans="1:8" ht="37.5" x14ac:dyDescent="0.2">
      <c r="A365" s="36" t="s">
        <v>658</v>
      </c>
      <c r="B365" s="37" t="s">
        <v>788</v>
      </c>
      <c r="C365" s="37" t="s">
        <v>830</v>
      </c>
      <c r="D365" s="37" t="s">
        <v>315</v>
      </c>
      <c r="E365" s="38">
        <v>0</v>
      </c>
      <c r="F365" s="38">
        <v>639400</v>
      </c>
      <c r="G365" s="46">
        <v>639400</v>
      </c>
      <c r="H365" s="46">
        <f t="shared" si="4"/>
        <v>100</v>
      </c>
    </row>
    <row r="366" spans="1:8" ht="18.75" x14ac:dyDescent="0.2">
      <c r="A366" s="36" t="s">
        <v>949</v>
      </c>
      <c r="B366" s="37" t="s">
        <v>788</v>
      </c>
      <c r="C366" s="37" t="s">
        <v>830</v>
      </c>
      <c r="D366" s="37" t="s">
        <v>317</v>
      </c>
      <c r="E366" s="38">
        <v>0</v>
      </c>
      <c r="F366" s="38">
        <v>347600</v>
      </c>
      <c r="G366" s="46">
        <v>347600</v>
      </c>
      <c r="H366" s="46">
        <f t="shared" si="4"/>
        <v>100</v>
      </c>
    </row>
    <row r="367" spans="1:8" ht="18.75" x14ac:dyDescent="0.2">
      <c r="A367" s="36" t="s">
        <v>999</v>
      </c>
      <c r="B367" s="37" t="s">
        <v>788</v>
      </c>
      <c r="C367" s="37" t="s">
        <v>830</v>
      </c>
      <c r="D367" s="37" t="s">
        <v>340</v>
      </c>
      <c r="E367" s="38">
        <v>0</v>
      </c>
      <c r="F367" s="38">
        <v>291800</v>
      </c>
      <c r="G367" s="46">
        <v>291800</v>
      </c>
      <c r="H367" s="46">
        <f t="shared" si="4"/>
        <v>100</v>
      </c>
    </row>
    <row r="368" spans="1:8" ht="37.5" x14ac:dyDescent="0.2">
      <c r="A368" s="36" t="s">
        <v>987</v>
      </c>
      <c r="B368" s="37" t="s">
        <v>788</v>
      </c>
      <c r="C368" s="37" t="s">
        <v>789</v>
      </c>
      <c r="D368" s="37" t="s">
        <v>602</v>
      </c>
      <c r="E368" s="38">
        <v>135197.1</v>
      </c>
      <c r="F368" s="38">
        <v>3289809.1</v>
      </c>
      <c r="G368" s="46">
        <v>2658587.92</v>
      </c>
      <c r="H368" s="46">
        <f t="shared" si="4"/>
        <v>80.81283257438858</v>
      </c>
    </row>
    <row r="369" spans="1:8" ht="37.5" x14ac:dyDescent="0.2">
      <c r="A369" s="36" t="s">
        <v>770</v>
      </c>
      <c r="B369" s="37" t="s">
        <v>788</v>
      </c>
      <c r="C369" s="37" t="s">
        <v>789</v>
      </c>
      <c r="D369" s="37" t="s">
        <v>380</v>
      </c>
      <c r="E369" s="38">
        <v>135197.1</v>
      </c>
      <c r="F369" s="38">
        <v>3289809.1</v>
      </c>
      <c r="G369" s="46">
        <v>2658587.92</v>
      </c>
      <c r="H369" s="46">
        <f t="shared" si="4"/>
        <v>80.81283257438858</v>
      </c>
    </row>
    <row r="370" spans="1:8" ht="18.75" x14ac:dyDescent="0.2">
      <c r="A370" s="36" t="s">
        <v>970</v>
      </c>
      <c r="B370" s="37" t="s">
        <v>788</v>
      </c>
      <c r="C370" s="37" t="s">
        <v>789</v>
      </c>
      <c r="D370" s="37" t="s">
        <v>382</v>
      </c>
      <c r="E370" s="38">
        <v>135197.1</v>
      </c>
      <c r="F370" s="38">
        <v>3289809.1</v>
      </c>
      <c r="G370" s="46">
        <v>2658587.92</v>
      </c>
      <c r="H370" s="46">
        <f t="shared" si="4"/>
        <v>80.81283257438858</v>
      </c>
    </row>
    <row r="371" spans="1:8" ht="18.75" x14ac:dyDescent="0.2">
      <c r="A371" s="36" t="s">
        <v>1002</v>
      </c>
      <c r="B371" s="37" t="s">
        <v>791</v>
      </c>
      <c r="C371" s="37" t="s">
        <v>601</v>
      </c>
      <c r="D371" s="37" t="s">
        <v>602</v>
      </c>
      <c r="E371" s="38">
        <v>1163935949.8399999</v>
      </c>
      <c r="F371" s="38">
        <v>1323389177.7</v>
      </c>
      <c r="G371" s="38">
        <v>1289643938.5699999</v>
      </c>
      <c r="H371" s="46">
        <f t="shared" si="4"/>
        <v>97.450089535366459</v>
      </c>
    </row>
    <row r="372" spans="1:8" ht="168.75" x14ac:dyDescent="0.2">
      <c r="A372" s="36" t="s">
        <v>1158</v>
      </c>
      <c r="B372" s="37" t="s">
        <v>791</v>
      </c>
      <c r="C372" s="37" t="s">
        <v>1159</v>
      </c>
      <c r="D372" s="37" t="s">
        <v>602</v>
      </c>
      <c r="E372" s="38">
        <v>1796760</v>
      </c>
      <c r="F372" s="38">
        <v>1766760</v>
      </c>
      <c r="G372" s="46">
        <v>1765202</v>
      </c>
      <c r="H372" s="46">
        <f t="shared" si="4"/>
        <v>99.911815979533159</v>
      </c>
    </row>
    <row r="373" spans="1:8" ht="37.5" x14ac:dyDescent="0.2">
      <c r="A373" s="36" t="s">
        <v>658</v>
      </c>
      <c r="B373" s="37" t="s">
        <v>791</v>
      </c>
      <c r="C373" s="37" t="s">
        <v>1159</v>
      </c>
      <c r="D373" s="37" t="s">
        <v>315</v>
      </c>
      <c r="E373" s="38">
        <v>1796760</v>
      </c>
      <c r="F373" s="38">
        <v>1766760</v>
      </c>
      <c r="G373" s="46">
        <v>1765202</v>
      </c>
      <c r="H373" s="46">
        <f t="shared" si="4"/>
        <v>99.911815979533159</v>
      </c>
    </row>
    <row r="374" spans="1:8" ht="18.75" x14ac:dyDescent="0.2">
      <c r="A374" s="36" t="s">
        <v>949</v>
      </c>
      <c r="B374" s="42" t="s">
        <v>791</v>
      </c>
      <c r="C374" s="37" t="s">
        <v>1159</v>
      </c>
      <c r="D374" s="37" t="s">
        <v>317</v>
      </c>
      <c r="E374" s="38">
        <v>1796760</v>
      </c>
      <c r="F374" s="38">
        <v>1766760</v>
      </c>
      <c r="G374" s="46">
        <v>1765202</v>
      </c>
      <c r="H374" s="46">
        <f t="shared" si="4"/>
        <v>99.911815979533159</v>
      </c>
    </row>
    <row r="375" spans="1:8" ht="75" x14ac:dyDescent="0.2">
      <c r="A375" s="36" t="s">
        <v>1003</v>
      </c>
      <c r="B375" s="42" t="s">
        <v>791</v>
      </c>
      <c r="C375" s="37" t="s">
        <v>1160</v>
      </c>
      <c r="D375" s="37" t="s">
        <v>602</v>
      </c>
      <c r="E375" s="38">
        <v>4420911.41</v>
      </c>
      <c r="F375" s="38">
        <v>4420911.41</v>
      </c>
      <c r="G375" s="46">
        <v>4420911.41</v>
      </c>
      <c r="H375" s="46">
        <f t="shared" si="4"/>
        <v>100</v>
      </c>
    </row>
    <row r="376" spans="1:8" ht="37.5" x14ac:dyDescent="0.2">
      <c r="A376" s="36" t="s">
        <v>658</v>
      </c>
      <c r="B376" s="42" t="s">
        <v>791</v>
      </c>
      <c r="C376" s="37" t="s">
        <v>1160</v>
      </c>
      <c r="D376" s="37" t="s">
        <v>315</v>
      </c>
      <c r="E376" s="38">
        <v>4420911.41</v>
      </c>
      <c r="F376" s="38">
        <v>4420911.41</v>
      </c>
      <c r="G376" s="46">
        <v>4420911.41</v>
      </c>
      <c r="H376" s="46">
        <f t="shared" si="4"/>
        <v>100</v>
      </c>
    </row>
    <row r="377" spans="1:8" ht="18.75" x14ac:dyDescent="0.2">
      <c r="A377" s="36" t="s">
        <v>949</v>
      </c>
      <c r="B377" s="42" t="s">
        <v>791</v>
      </c>
      <c r="C377" s="37" t="s">
        <v>1160</v>
      </c>
      <c r="D377" s="37" t="s">
        <v>317</v>
      </c>
      <c r="E377" s="38">
        <v>4420911.41</v>
      </c>
      <c r="F377" s="38">
        <v>4420911.41</v>
      </c>
      <c r="G377" s="46">
        <v>4420911.41</v>
      </c>
      <c r="H377" s="46">
        <f t="shared" si="4"/>
        <v>100</v>
      </c>
    </row>
    <row r="378" spans="1:8" ht="112.5" x14ac:dyDescent="0.2">
      <c r="A378" s="36" t="s">
        <v>1161</v>
      </c>
      <c r="B378" s="42" t="s">
        <v>791</v>
      </c>
      <c r="C378" s="37" t="s">
        <v>1162</v>
      </c>
      <c r="D378" s="37" t="s">
        <v>602</v>
      </c>
      <c r="E378" s="38">
        <v>76245120</v>
      </c>
      <c r="F378" s="38">
        <v>60583020</v>
      </c>
      <c r="G378" s="46">
        <v>60560730</v>
      </c>
      <c r="H378" s="46">
        <f t="shared" si="4"/>
        <v>99.963207512600064</v>
      </c>
    </row>
    <row r="379" spans="1:8" ht="37.5" x14ac:dyDescent="0.2">
      <c r="A379" s="36" t="s">
        <v>658</v>
      </c>
      <c r="B379" s="42" t="s">
        <v>791</v>
      </c>
      <c r="C379" s="37" t="s">
        <v>1162</v>
      </c>
      <c r="D379" s="37" t="s">
        <v>315</v>
      </c>
      <c r="E379" s="38">
        <v>76245120</v>
      </c>
      <c r="F379" s="38">
        <v>60583020</v>
      </c>
      <c r="G379" s="46">
        <v>60560730</v>
      </c>
      <c r="H379" s="46">
        <f t="shared" si="4"/>
        <v>99.963207512600064</v>
      </c>
    </row>
    <row r="380" spans="1:8" ht="18.75" x14ac:dyDescent="0.2">
      <c r="A380" s="36" t="s">
        <v>949</v>
      </c>
      <c r="B380" s="42" t="s">
        <v>791</v>
      </c>
      <c r="C380" s="37" t="s">
        <v>1162</v>
      </c>
      <c r="D380" s="37" t="s">
        <v>317</v>
      </c>
      <c r="E380" s="38">
        <v>76245120</v>
      </c>
      <c r="F380" s="38">
        <v>60583020</v>
      </c>
      <c r="G380" s="46">
        <v>60560730</v>
      </c>
      <c r="H380" s="46">
        <f t="shared" si="4"/>
        <v>99.963207512600064</v>
      </c>
    </row>
    <row r="381" spans="1:8" ht="18.75" x14ac:dyDescent="0.2">
      <c r="A381" s="36" t="s">
        <v>1163</v>
      </c>
      <c r="B381" s="42" t="s">
        <v>791</v>
      </c>
      <c r="C381" s="37" t="s">
        <v>1164</v>
      </c>
      <c r="D381" s="37" t="s">
        <v>602</v>
      </c>
      <c r="E381" s="38">
        <v>80000000</v>
      </c>
      <c r="F381" s="38">
        <v>112771747.78</v>
      </c>
      <c r="G381" s="46">
        <v>102256563.90000001</v>
      </c>
      <c r="H381" s="46">
        <f t="shared" si="4"/>
        <v>90.6756930818227</v>
      </c>
    </row>
    <row r="382" spans="1:8" ht="37.5" x14ac:dyDescent="0.2">
      <c r="A382" s="36" t="s">
        <v>770</v>
      </c>
      <c r="B382" s="37" t="s">
        <v>791</v>
      </c>
      <c r="C382" s="37" t="s">
        <v>1164</v>
      </c>
      <c r="D382" s="37" t="s">
        <v>380</v>
      </c>
      <c r="E382" s="38">
        <v>80000000</v>
      </c>
      <c r="F382" s="38">
        <v>112771747.78</v>
      </c>
      <c r="G382" s="46">
        <v>102256563.90000001</v>
      </c>
      <c r="H382" s="46">
        <f t="shared" si="4"/>
        <v>90.6756930818227</v>
      </c>
    </row>
    <row r="383" spans="1:8" ht="18.75" x14ac:dyDescent="0.2">
      <c r="A383" s="36" t="s">
        <v>970</v>
      </c>
      <c r="B383" s="37" t="s">
        <v>791</v>
      </c>
      <c r="C383" s="37" t="s">
        <v>1164</v>
      </c>
      <c r="D383" s="37" t="s">
        <v>382</v>
      </c>
      <c r="E383" s="38">
        <v>80000000</v>
      </c>
      <c r="F383" s="38">
        <v>112771747.78</v>
      </c>
      <c r="G383" s="46">
        <v>102256563.90000001</v>
      </c>
      <c r="H383" s="46">
        <f t="shared" si="4"/>
        <v>90.6756930818227</v>
      </c>
    </row>
    <row r="384" spans="1:8" ht="93.75" x14ac:dyDescent="0.2">
      <c r="A384" s="36" t="s">
        <v>1004</v>
      </c>
      <c r="B384" s="37" t="s">
        <v>791</v>
      </c>
      <c r="C384" s="37" t="s">
        <v>819</v>
      </c>
      <c r="D384" s="37" t="s">
        <v>602</v>
      </c>
      <c r="E384" s="38">
        <v>777069065</v>
      </c>
      <c r="F384" s="38">
        <v>779680636</v>
      </c>
      <c r="G384" s="46">
        <v>779680635.89999998</v>
      </c>
      <c r="H384" s="46">
        <f t="shared" si="4"/>
        <v>99.999999987174235</v>
      </c>
    </row>
    <row r="385" spans="1:8" ht="37.5" x14ac:dyDescent="0.2">
      <c r="A385" s="36" t="s">
        <v>658</v>
      </c>
      <c r="B385" s="44" t="s">
        <v>791</v>
      </c>
      <c r="C385" s="44" t="s">
        <v>819</v>
      </c>
      <c r="D385" s="44" t="s">
        <v>315</v>
      </c>
      <c r="E385" s="38">
        <v>777069065</v>
      </c>
      <c r="F385" s="38">
        <v>779680636</v>
      </c>
      <c r="G385" s="46">
        <v>779680635.89999998</v>
      </c>
      <c r="H385" s="46">
        <f t="shared" si="4"/>
        <v>99.999999987174235</v>
      </c>
    </row>
    <row r="386" spans="1:8" ht="18.75" x14ac:dyDescent="0.2">
      <c r="A386" s="43" t="s">
        <v>949</v>
      </c>
      <c r="B386" s="37" t="s">
        <v>791</v>
      </c>
      <c r="C386" s="37" t="s">
        <v>819</v>
      </c>
      <c r="D386" s="37" t="s">
        <v>317</v>
      </c>
      <c r="E386" s="38">
        <v>777069065</v>
      </c>
      <c r="F386" s="38">
        <v>779680636</v>
      </c>
      <c r="G386" s="46">
        <v>779680635.89999998</v>
      </c>
      <c r="H386" s="46">
        <f t="shared" si="4"/>
        <v>99.999999987174235</v>
      </c>
    </row>
    <row r="387" spans="1:8" ht="18.75" x14ac:dyDescent="0.2">
      <c r="A387" s="36" t="s">
        <v>1005</v>
      </c>
      <c r="B387" s="37" t="s">
        <v>791</v>
      </c>
      <c r="C387" s="37" t="s">
        <v>820</v>
      </c>
      <c r="D387" s="37" t="s">
        <v>602</v>
      </c>
      <c r="E387" s="38">
        <v>146625183.94</v>
      </c>
      <c r="F387" s="38">
        <v>286492678.32999998</v>
      </c>
      <c r="G387" s="46">
        <v>268516544.92000002</v>
      </c>
      <c r="H387" s="46">
        <f t="shared" si="4"/>
        <v>93.725447535069662</v>
      </c>
    </row>
    <row r="388" spans="1:8" ht="37.5" x14ac:dyDescent="0.2">
      <c r="A388" s="36" t="s">
        <v>658</v>
      </c>
      <c r="B388" s="37" t="s">
        <v>791</v>
      </c>
      <c r="C388" s="37" t="s">
        <v>820</v>
      </c>
      <c r="D388" s="37" t="s">
        <v>315</v>
      </c>
      <c r="E388" s="38">
        <v>146625183.94</v>
      </c>
      <c r="F388" s="38">
        <v>286492678.32999998</v>
      </c>
      <c r="G388" s="46">
        <v>268516544.92000002</v>
      </c>
      <c r="H388" s="46">
        <f t="shared" si="4"/>
        <v>93.725447535069662</v>
      </c>
    </row>
    <row r="389" spans="1:8" ht="18.75" x14ac:dyDescent="0.2">
      <c r="A389" s="36" t="s">
        <v>949</v>
      </c>
      <c r="B389" s="37" t="s">
        <v>791</v>
      </c>
      <c r="C389" s="37" t="s">
        <v>820</v>
      </c>
      <c r="D389" s="37" t="s">
        <v>317</v>
      </c>
      <c r="E389" s="38">
        <v>146625183.94</v>
      </c>
      <c r="F389" s="38">
        <v>286492678.32999998</v>
      </c>
      <c r="G389" s="46">
        <v>268516544.92000002</v>
      </c>
      <c r="H389" s="46">
        <f t="shared" si="4"/>
        <v>93.725447535069662</v>
      </c>
    </row>
    <row r="390" spans="1:8" ht="18.75" x14ac:dyDescent="0.2">
      <c r="A390" s="36" t="s">
        <v>1014</v>
      </c>
      <c r="B390" s="37" t="s">
        <v>791</v>
      </c>
      <c r="C390" s="37" t="s">
        <v>831</v>
      </c>
      <c r="D390" s="37" t="s">
        <v>602</v>
      </c>
      <c r="E390" s="38">
        <v>0</v>
      </c>
      <c r="F390" s="38">
        <v>6504649.4900000002</v>
      </c>
      <c r="G390" s="46">
        <v>6504649.4900000002</v>
      </c>
      <c r="H390" s="46">
        <f t="shared" si="4"/>
        <v>100</v>
      </c>
    </row>
    <row r="391" spans="1:8" ht="37.5" x14ac:dyDescent="0.2">
      <c r="A391" s="36" t="s">
        <v>658</v>
      </c>
      <c r="B391" s="37" t="s">
        <v>791</v>
      </c>
      <c r="C391" s="37" t="s">
        <v>831</v>
      </c>
      <c r="D391" s="37" t="s">
        <v>315</v>
      </c>
      <c r="E391" s="38">
        <v>0</v>
      </c>
      <c r="F391" s="38">
        <v>6504649.4900000002</v>
      </c>
      <c r="G391" s="46">
        <v>6504649.4900000002</v>
      </c>
      <c r="H391" s="46">
        <f t="shared" si="4"/>
        <v>100</v>
      </c>
    </row>
    <row r="392" spans="1:8" ht="18.75" x14ac:dyDescent="0.2">
      <c r="A392" s="36" t="s">
        <v>949</v>
      </c>
      <c r="B392" s="37" t="s">
        <v>791</v>
      </c>
      <c r="C392" s="37" t="s">
        <v>831</v>
      </c>
      <c r="D392" s="37" t="s">
        <v>317</v>
      </c>
      <c r="E392" s="38">
        <v>0</v>
      </c>
      <c r="F392" s="38">
        <v>6504649.4900000002</v>
      </c>
      <c r="G392" s="46">
        <v>6504649.4900000002</v>
      </c>
      <c r="H392" s="46">
        <f t="shared" si="4"/>
        <v>100</v>
      </c>
    </row>
    <row r="393" spans="1:8" ht="18.75" x14ac:dyDescent="0.2">
      <c r="A393" s="43" t="s">
        <v>1001</v>
      </c>
      <c r="B393" s="37" t="s">
        <v>791</v>
      </c>
      <c r="C393" s="37" t="s">
        <v>818</v>
      </c>
      <c r="D393" s="37" t="s">
        <v>602</v>
      </c>
      <c r="E393" s="38">
        <v>19874420</v>
      </c>
      <c r="F393" s="38">
        <v>15472832</v>
      </c>
      <c r="G393" s="46">
        <v>13670068.460000001</v>
      </c>
      <c r="H393" s="46">
        <f t="shared" si="4"/>
        <v>88.34884564118579</v>
      </c>
    </row>
    <row r="394" spans="1:8" ht="37.5" x14ac:dyDescent="0.2">
      <c r="A394" s="43" t="s">
        <v>658</v>
      </c>
      <c r="B394" s="37" t="s">
        <v>791</v>
      </c>
      <c r="C394" s="37" t="s">
        <v>818</v>
      </c>
      <c r="D394" s="37" t="s">
        <v>315</v>
      </c>
      <c r="E394" s="38">
        <v>19874420</v>
      </c>
      <c r="F394" s="38">
        <v>15472832</v>
      </c>
      <c r="G394" s="46">
        <v>13670068.460000001</v>
      </c>
      <c r="H394" s="46">
        <f t="shared" si="4"/>
        <v>88.34884564118579</v>
      </c>
    </row>
    <row r="395" spans="1:8" ht="18.75" x14ac:dyDescent="0.2">
      <c r="A395" s="43" t="s">
        <v>949</v>
      </c>
      <c r="B395" s="37" t="s">
        <v>791</v>
      </c>
      <c r="C395" s="37" t="s">
        <v>818</v>
      </c>
      <c r="D395" s="37" t="s">
        <v>317</v>
      </c>
      <c r="E395" s="38">
        <v>19874420</v>
      </c>
      <c r="F395" s="38">
        <v>15472832</v>
      </c>
      <c r="G395" s="46">
        <v>13670068.460000001</v>
      </c>
      <c r="H395" s="46">
        <f t="shared" si="4"/>
        <v>88.34884564118579</v>
      </c>
    </row>
    <row r="396" spans="1:8" ht="75" x14ac:dyDescent="0.2">
      <c r="A396" s="43" t="s">
        <v>1006</v>
      </c>
      <c r="B396" s="37" t="s">
        <v>791</v>
      </c>
      <c r="C396" s="37" t="s">
        <v>821</v>
      </c>
      <c r="D396" s="37" t="s">
        <v>602</v>
      </c>
      <c r="E396" s="38">
        <v>44304492.520000003</v>
      </c>
      <c r="F396" s="38">
        <v>39561225.850000001</v>
      </c>
      <c r="G396" s="46">
        <v>37254093.560000002</v>
      </c>
      <c r="H396" s="46">
        <f t="shared" si="4"/>
        <v>94.168198177812528</v>
      </c>
    </row>
    <row r="397" spans="1:8" ht="37.5" x14ac:dyDescent="0.2">
      <c r="A397" s="43" t="s">
        <v>658</v>
      </c>
      <c r="B397" s="37" t="s">
        <v>791</v>
      </c>
      <c r="C397" s="37" t="s">
        <v>821</v>
      </c>
      <c r="D397" s="37" t="s">
        <v>315</v>
      </c>
      <c r="E397" s="38">
        <v>44304492.520000003</v>
      </c>
      <c r="F397" s="38">
        <v>39561225.850000001</v>
      </c>
      <c r="G397" s="46">
        <v>37254093.560000002</v>
      </c>
      <c r="H397" s="46">
        <f t="shared" si="4"/>
        <v>94.168198177812528</v>
      </c>
    </row>
    <row r="398" spans="1:8" ht="18.75" x14ac:dyDescent="0.2">
      <c r="A398" s="43" t="s">
        <v>949</v>
      </c>
      <c r="B398" s="37" t="s">
        <v>791</v>
      </c>
      <c r="C398" s="37" t="s">
        <v>821</v>
      </c>
      <c r="D398" s="37" t="s">
        <v>317</v>
      </c>
      <c r="E398" s="38">
        <v>44304492.520000003</v>
      </c>
      <c r="F398" s="38">
        <v>39561225.850000001</v>
      </c>
      <c r="G398" s="46">
        <v>37254093.560000002</v>
      </c>
      <c r="H398" s="46">
        <f t="shared" si="4"/>
        <v>94.168198177812528</v>
      </c>
    </row>
    <row r="399" spans="1:8" ht="56.25" x14ac:dyDescent="0.2">
      <c r="A399" s="43" t="s">
        <v>1165</v>
      </c>
      <c r="B399" s="37" t="s">
        <v>791</v>
      </c>
      <c r="C399" s="37" t="s">
        <v>1166</v>
      </c>
      <c r="D399" s="37" t="s">
        <v>602</v>
      </c>
      <c r="E399" s="38">
        <v>13599996.970000001</v>
      </c>
      <c r="F399" s="38">
        <v>8753532.3200000003</v>
      </c>
      <c r="G399" s="46">
        <v>8380162.7300000004</v>
      </c>
      <c r="H399" s="46">
        <f t="shared" si="4"/>
        <v>95.734640870098488</v>
      </c>
    </row>
    <row r="400" spans="1:8" ht="37.5" x14ac:dyDescent="0.2">
      <c r="A400" s="43" t="s">
        <v>658</v>
      </c>
      <c r="B400" s="37" t="s">
        <v>791</v>
      </c>
      <c r="C400" s="37" t="s">
        <v>1166</v>
      </c>
      <c r="D400" s="37" t="s">
        <v>315</v>
      </c>
      <c r="E400" s="38">
        <v>13599996.970000001</v>
      </c>
      <c r="F400" s="38">
        <v>8753532.3200000003</v>
      </c>
      <c r="G400" s="46">
        <v>8380162.7300000004</v>
      </c>
      <c r="H400" s="46">
        <f t="shared" si="4"/>
        <v>95.734640870098488</v>
      </c>
    </row>
    <row r="401" spans="1:8" ht="18.75" x14ac:dyDescent="0.2">
      <c r="A401" s="43" t="s">
        <v>949</v>
      </c>
      <c r="B401" s="37" t="s">
        <v>791</v>
      </c>
      <c r="C401" s="37" t="s">
        <v>1166</v>
      </c>
      <c r="D401" s="37" t="s">
        <v>317</v>
      </c>
      <c r="E401" s="38">
        <v>13599996.970000001</v>
      </c>
      <c r="F401" s="38">
        <v>8753532.3200000003</v>
      </c>
      <c r="G401" s="46">
        <v>8380162.7300000004</v>
      </c>
      <c r="H401" s="46">
        <f t="shared" si="4"/>
        <v>95.734640870098488</v>
      </c>
    </row>
    <row r="402" spans="1:8" ht="112.5" x14ac:dyDescent="0.2">
      <c r="A402" s="43" t="s">
        <v>1017</v>
      </c>
      <c r="B402" s="37" t="s">
        <v>791</v>
      </c>
      <c r="C402" s="37" t="s">
        <v>830</v>
      </c>
      <c r="D402" s="37" t="s">
        <v>602</v>
      </c>
      <c r="E402" s="38">
        <v>0</v>
      </c>
      <c r="F402" s="38">
        <v>5440818</v>
      </c>
      <c r="G402" s="46">
        <v>5440818</v>
      </c>
      <c r="H402" s="46">
        <f t="shared" si="4"/>
        <v>100</v>
      </c>
    </row>
    <row r="403" spans="1:8" ht="37.5" x14ac:dyDescent="0.2">
      <c r="A403" s="43" t="s">
        <v>658</v>
      </c>
      <c r="B403" s="37" t="s">
        <v>791</v>
      </c>
      <c r="C403" s="37" t="s">
        <v>830</v>
      </c>
      <c r="D403" s="37" t="s">
        <v>315</v>
      </c>
      <c r="E403" s="38">
        <v>0</v>
      </c>
      <c r="F403" s="38">
        <v>5440818</v>
      </c>
      <c r="G403" s="46">
        <v>5440818</v>
      </c>
      <c r="H403" s="46">
        <f t="shared" si="4"/>
        <v>100</v>
      </c>
    </row>
    <row r="404" spans="1:8" ht="18.75" x14ac:dyDescent="0.2">
      <c r="A404" s="43" t="s">
        <v>949</v>
      </c>
      <c r="B404" s="37" t="s">
        <v>791</v>
      </c>
      <c r="C404" s="37" t="s">
        <v>830</v>
      </c>
      <c r="D404" s="37" t="s">
        <v>317</v>
      </c>
      <c r="E404" s="38">
        <v>0</v>
      </c>
      <c r="F404" s="38">
        <v>5440818</v>
      </c>
      <c r="G404" s="46">
        <v>5440818</v>
      </c>
      <c r="H404" s="46">
        <f t="shared" si="4"/>
        <v>100</v>
      </c>
    </row>
    <row r="405" spans="1:8" ht="37.5" x14ac:dyDescent="0.2">
      <c r="A405" s="43" t="s">
        <v>987</v>
      </c>
      <c r="B405" s="37" t="s">
        <v>791</v>
      </c>
      <c r="C405" s="37" t="s">
        <v>789</v>
      </c>
      <c r="D405" s="37" t="s">
        <v>602</v>
      </c>
      <c r="E405" s="38">
        <v>0</v>
      </c>
      <c r="F405" s="38">
        <v>1940366.52</v>
      </c>
      <c r="G405" s="46">
        <v>1193558.2</v>
      </c>
      <c r="H405" s="46">
        <f t="shared" si="4"/>
        <v>61.511997228235003</v>
      </c>
    </row>
    <row r="406" spans="1:8" ht="37.5" x14ac:dyDescent="0.2">
      <c r="A406" s="43" t="s">
        <v>770</v>
      </c>
      <c r="B406" s="37" t="s">
        <v>791</v>
      </c>
      <c r="C406" s="37" t="s">
        <v>789</v>
      </c>
      <c r="D406" s="37" t="s">
        <v>380</v>
      </c>
      <c r="E406" s="38">
        <v>0</v>
      </c>
      <c r="F406" s="38">
        <v>1940366.52</v>
      </c>
      <c r="G406" s="46">
        <v>1193558.2</v>
      </c>
      <c r="H406" s="46">
        <f t="shared" si="4"/>
        <v>61.511997228235003</v>
      </c>
    </row>
    <row r="407" spans="1:8" ht="18.75" x14ac:dyDescent="0.2">
      <c r="A407" s="43" t="s">
        <v>970</v>
      </c>
      <c r="B407" s="37" t="s">
        <v>791</v>
      </c>
      <c r="C407" s="37" t="s">
        <v>789</v>
      </c>
      <c r="D407" s="37" t="s">
        <v>382</v>
      </c>
      <c r="E407" s="38">
        <v>0</v>
      </c>
      <c r="F407" s="38">
        <v>1940366.52</v>
      </c>
      <c r="G407" s="46">
        <v>1193558.2</v>
      </c>
      <c r="H407" s="46">
        <f t="shared" si="4"/>
        <v>61.511997228235003</v>
      </c>
    </row>
    <row r="408" spans="1:8" ht="18.75" x14ac:dyDescent="0.2">
      <c r="A408" s="43" t="s">
        <v>1007</v>
      </c>
      <c r="B408" s="37" t="s">
        <v>657</v>
      </c>
      <c r="C408" s="37" t="s">
        <v>601</v>
      </c>
      <c r="D408" s="37" t="s">
        <v>602</v>
      </c>
      <c r="E408" s="38">
        <v>58562281.890000001</v>
      </c>
      <c r="F408" s="38">
        <v>61053810.890000001</v>
      </c>
      <c r="G408" s="46">
        <v>60031312.07</v>
      </c>
      <c r="H408" s="46">
        <f t="shared" si="4"/>
        <v>98.32524979998017</v>
      </c>
    </row>
    <row r="409" spans="1:8" ht="56.25" x14ac:dyDescent="0.2">
      <c r="A409" s="43" t="s">
        <v>1009</v>
      </c>
      <c r="B409" s="37" t="s">
        <v>657</v>
      </c>
      <c r="C409" s="37" t="s">
        <v>822</v>
      </c>
      <c r="D409" s="37" t="s">
        <v>602</v>
      </c>
      <c r="E409" s="38">
        <v>808080</v>
      </c>
      <c r="F409" s="38">
        <v>808080</v>
      </c>
      <c r="G409" s="46">
        <v>533693.78</v>
      </c>
      <c r="H409" s="46">
        <f t="shared" si="4"/>
        <v>66.044671319671323</v>
      </c>
    </row>
    <row r="410" spans="1:8" ht="37.5" x14ac:dyDescent="0.2">
      <c r="A410" s="43" t="s">
        <v>658</v>
      </c>
      <c r="B410" s="37" t="s">
        <v>657</v>
      </c>
      <c r="C410" s="37" t="s">
        <v>822</v>
      </c>
      <c r="D410" s="37" t="s">
        <v>315</v>
      </c>
      <c r="E410" s="38">
        <v>808080</v>
      </c>
      <c r="F410" s="38">
        <v>808080</v>
      </c>
      <c r="G410" s="46">
        <v>533693.78</v>
      </c>
      <c r="H410" s="46">
        <f t="shared" si="4"/>
        <v>66.044671319671323</v>
      </c>
    </row>
    <row r="411" spans="1:8" ht="18.75" x14ac:dyDescent="0.2">
      <c r="A411" s="43" t="s">
        <v>949</v>
      </c>
      <c r="B411" s="37" t="s">
        <v>657</v>
      </c>
      <c r="C411" s="37" t="s">
        <v>822</v>
      </c>
      <c r="D411" s="37" t="s">
        <v>317</v>
      </c>
      <c r="E411" s="38">
        <v>808080</v>
      </c>
      <c r="F411" s="38">
        <v>808080</v>
      </c>
      <c r="G411" s="46">
        <v>533693.78</v>
      </c>
      <c r="H411" s="46">
        <f t="shared" si="4"/>
        <v>66.044671319671323</v>
      </c>
    </row>
    <row r="412" spans="1:8" ht="93.75" x14ac:dyDescent="0.2">
      <c r="A412" s="43" t="s">
        <v>1167</v>
      </c>
      <c r="B412" s="37" t="s">
        <v>657</v>
      </c>
      <c r="C412" s="37" t="s">
        <v>1168</v>
      </c>
      <c r="D412" s="37" t="s">
        <v>602</v>
      </c>
      <c r="E412" s="38">
        <v>0</v>
      </c>
      <c r="F412" s="38">
        <v>2888888.89</v>
      </c>
      <c r="G412" s="46">
        <v>2888888.89</v>
      </c>
      <c r="H412" s="46">
        <f t="shared" si="4"/>
        <v>100</v>
      </c>
    </row>
    <row r="413" spans="1:8" ht="37.5" x14ac:dyDescent="0.2">
      <c r="A413" s="43" t="s">
        <v>658</v>
      </c>
      <c r="B413" s="37" t="s">
        <v>657</v>
      </c>
      <c r="C413" s="37" t="s">
        <v>1168</v>
      </c>
      <c r="D413" s="37" t="s">
        <v>315</v>
      </c>
      <c r="E413" s="38">
        <v>0</v>
      </c>
      <c r="F413" s="38">
        <v>2888888.89</v>
      </c>
      <c r="G413" s="46">
        <v>2888888.89</v>
      </c>
      <c r="H413" s="46">
        <f t="shared" si="4"/>
        <v>100</v>
      </c>
    </row>
    <row r="414" spans="1:8" ht="18.75" x14ac:dyDescent="0.2">
      <c r="A414" s="43" t="s">
        <v>949</v>
      </c>
      <c r="B414" s="37" t="s">
        <v>657</v>
      </c>
      <c r="C414" s="37" t="s">
        <v>1168</v>
      </c>
      <c r="D414" s="37" t="s">
        <v>317</v>
      </c>
      <c r="E414" s="38">
        <v>0</v>
      </c>
      <c r="F414" s="38">
        <v>2888888.89</v>
      </c>
      <c r="G414" s="46">
        <v>2888888.89</v>
      </c>
      <c r="H414" s="46">
        <f t="shared" si="4"/>
        <v>100</v>
      </c>
    </row>
    <row r="415" spans="1:8" ht="93.75" x14ac:dyDescent="0.2">
      <c r="A415" s="43" t="s">
        <v>1167</v>
      </c>
      <c r="B415" s="37" t="s">
        <v>657</v>
      </c>
      <c r="C415" s="37" t="s">
        <v>1169</v>
      </c>
      <c r="D415" s="37" t="s">
        <v>602</v>
      </c>
      <c r="E415" s="38">
        <v>2888888.89</v>
      </c>
      <c r="F415" s="38">
        <v>0</v>
      </c>
      <c r="G415" s="46">
        <v>0</v>
      </c>
      <c r="H415" s="46" t="e">
        <f t="shared" si="4"/>
        <v>#DIV/0!</v>
      </c>
    </row>
    <row r="416" spans="1:8" ht="37.5" x14ac:dyDescent="0.2">
      <c r="A416" s="43" t="s">
        <v>658</v>
      </c>
      <c r="B416" s="37" t="s">
        <v>657</v>
      </c>
      <c r="C416" s="37" t="s">
        <v>1169</v>
      </c>
      <c r="D416" s="37" t="s">
        <v>315</v>
      </c>
      <c r="E416" s="38">
        <v>2888888.89</v>
      </c>
      <c r="F416" s="38">
        <v>0</v>
      </c>
      <c r="G416" s="46">
        <v>0</v>
      </c>
      <c r="H416" s="46" t="e">
        <f t="shared" si="4"/>
        <v>#DIV/0!</v>
      </c>
    </row>
    <row r="417" spans="1:9" ht="18.75" x14ac:dyDescent="0.2">
      <c r="A417" s="43" t="s">
        <v>949</v>
      </c>
      <c r="B417" s="37" t="s">
        <v>657</v>
      </c>
      <c r="C417" s="37" t="s">
        <v>1169</v>
      </c>
      <c r="D417" s="37" t="s">
        <v>317</v>
      </c>
      <c r="E417" s="45">
        <v>2888888.89</v>
      </c>
      <c r="F417" s="45">
        <v>0</v>
      </c>
      <c r="G417" s="46">
        <v>0</v>
      </c>
      <c r="H417" s="46" t="e">
        <f t="shared" si="4"/>
        <v>#DIV/0!</v>
      </c>
      <c r="I417" s="28"/>
    </row>
    <row r="418" spans="1:9" ht="18.75" x14ac:dyDescent="0.2">
      <c r="A418" s="43" t="s">
        <v>1008</v>
      </c>
      <c r="B418" s="37" t="s">
        <v>657</v>
      </c>
      <c r="C418" s="37" t="s">
        <v>659</v>
      </c>
      <c r="D418" s="37" t="s">
        <v>602</v>
      </c>
      <c r="E418" s="45">
        <v>54865313</v>
      </c>
      <c r="F418" s="45">
        <v>57048842</v>
      </c>
      <c r="G418" s="46">
        <v>56300729.399999999</v>
      </c>
      <c r="H418" s="46">
        <f t="shared" si="4"/>
        <v>98.68864542421386</v>
      </c>
    </row>
    <row r="419" spans="1:9" ht="37.5" x14ac:dyDescent="0.2">
      <c r="A419" s="43" t="s">
        <v>658</v>
      </c>
      <c r="B419" s="37" t="s">
        <v>657</v>
      </c>
      <c r="C419" s="37" t="s">
        <v>659</v>
      </c>
      <c r="D419" s="37" t="s">
        <v>315</v>
      </c>
      <c r="E419" s="45">
        <v>54865313</v>
      </c>
      <c r="F419" s="45">
        <v>57048842</v>
      </c>
      <c r="G419" s="46">
        <v>56300729.399999999</v>
      </c>
      <c r="H419" s="46">
        <f t="shared" si="4"/>
        <v>98.68864542421386</v>
      </c>
      <c r="I419" s="28"/>
    </row>
    <row r="420" spans="1:9" ht="18.75" x14ac:dyDescent="0.2">
      <c r="A420" s="43" t="s">
        <v>949</v>
      </c>
      <c r="B420" s="37" t="s">
        <v>657</v>
      </c>
      <c r="C420" s="37" t="s">
        <v>659</v>
      </c>
      <c r="D420" s="37" t="s">
        <v>317</v>
      </c>
      <c r="E420" s="38">
        <v>54865313</v>
      </c>
      <c r="F420" s="38">
        <v>57048842</v>
      </c>
      <c r="G420" s="46">
        <v>56300729.399999999</v>
      </c>
      <c r="H420" s="46">
        <f t="shared" ref="H420:H496" si="5">G420/F420*100</f>
        <v>98.68864542421386</v>
      </c>
    </row>
    <row r="421" spans="1:9" ht="112.5" x14ac:dyDescent="0.2">
      <c r="A421" s="43" t="s">
        <v>1017</v>
      </c>
      <c r="B421" s="37" t="s">
        <v>657</v>
      </c>
      <c r="C421" s="37" t="s">
        <v>669</v>
      </c>
      <c r="D421" s="37" t="s">
        <v>602</v>
      </c>
      <c r="E421" s="38">
        <v>0</v>
      </c>
      <c r="F421" s="38">
        <v>308000</v>
      </c>
      <c r="G421" s="46">
        <v>308000</v>
      </c>
      <c r="H421" s="46">
        <f t="shared" si="5"/>
        <v>100</v>
      </c>
    </row>
    <row r="422" spans="1:9" ht="37.5" x14ac:dyDescent="0.2">
      <c r="A422" s="43" t="s">
        <v>658</v>
      </c>
      <c r="B422" s="37" t="s">
        <v>657</v>
      </c>
      <c r="C422" s="37" t="s">
        <v>669</v>
      </c>
      <c r="D422" s="37" t="s">
        <v>315</v>
      </c>
      <c r="E422" s="38">
        <v>0</v>
      </c>
      <c r="F422" s="38">
        <v>308000</v>
      </c>
      <c r="G422" s="46">
        <v>308000</v>
      </c>
      <c r="H422" s="46">
        <f t="shared" si="5"/>
        <v>100</v>
      </c>
    </row>
    <row r="423" spans="1:9" ht="18.75" x14ac:dyDescent="0.2">
      <c r="A423" s="43" t="s">
        <v>949</v>
      </c>
      <c r="B423" s="37" t="s">
        <v>657</v>
      </c>
      <c r="C423" s="37" t="s">
        <v>669</v>
      </c>
      <c r="D423" s="37" t="s">
        <v>317</v>
      </c>
      <c r="E423" s="38">
        <v>0</v>
      </c>
      <c r="F423" s="38">
        <v>308000</v>
      </c>
      <c r="G423" s="46">
        <v>308000</v>
      </c>
      <c r="H423" s="46">
        <f t="shared" si="5"/>
        <v>100</v>
      </c>
    </row>
    <row r="424" spans="1:9" ht="18.75" x14ac:dyDescent="0.2">
      <c r="A424" s="43" t="s">
        <v>1010</v>
      </c>
      <c r="B424" s="37" t="s">
        <v>662</v>
      </c>
      <c r="C424" s="37" t="s">
        <v>601</v>
      </c>
      <c r="D424" s="37" t="s">
        <v>602</v>
      </c>
      <c r="E424" s="38">
        <v>119650</v>
      </c>
      <c r="F424" s="38">
        <v>119650</v>
      </c>
      <c r="G424" s="46">
        <v>89649.98</v>
      </c>
      <c r="H424" s="46">
        <f t="shared" si="5"/>
        <v>74.926853322189714</v>
      </c>
    </row>
    <row r="425" spans="1:9" ht="18.75" x14ac:dyDescent="0.2">
      <c r="A425" s="43" t="s">
        <v>1011</v>
      </c>
      <c r="B425" s="37" t="s">
        <v>662</v>
      </c>
      <c r="C425" s="37" t="s">
        <v>663</v>
      </c>
      <c r="D425" s="37" t="s">
        <v>602</v>
      </c>
      <c r="E425" s="38">
        <v>119650</v>
      </c>
      <c r="F425" s="38">
        <v>119650</v>
      </c>
      <c r="G425" s="46">
        <v>89649.98</v>
      </c>
      <c r="H425" s="46">
        <f t="shared" si="5"/>
        <v>74.926853322189714</v>
      </c>
    </row>
    <row r="426" spans="1:9" ht="37.5" x14ac:dyDescent="0.2">
      <c r="A426" s="43" t="s">
        <v>643</v>
      </c>
      <c r="B426" s="37" t="s">
        <v>662</v>
      </c>
      <c r="C426" s="37" t="s">
        <v>663</v>
      </c>
      <c r="D426" s="37" t="s">
        <v>282</v>
      </c>
      <c r="E426" s="38">
        <v>119650</v>
      </c>
      <c r="F426" s="38">
        <v>119650</v>
      </c>
      <c r="G426" s="46">
        <v>89649.98</v>
      </c>
      <c r="H426" s="46">
        <f t="shared" si="5"/>
        <v>74.926853322189714</v>
      </c>
    </row>
    <row r="427" spans="1:9" ht="37.5" x14ac:dyDescent="0.2">
      <c r="A427" s="43" t="s">
        <v>928</v>
      </c>
      <c r="B427" s="37" t="s">
        <v>662</v>
      </c>
      <c r="C427" s="37" t="s">
        <v>663</v>
      </c>
      <c r="D427" s="37" t="s">
        <v>284</v>
      </c>
      <c r="E427" s="38">
        <v>119650</v>
      </c>
      <c r="F427" s="38">
        <v>119650</v>
      </c>
      <c r="G427" s="46">
        <v>89649.98</v>
      </c>
      <c r="H427" s="46">
        <f t="shared" si="5"/>
        <v>74.926853322189714</v>
      </c>
    </row>
    <row r="428" spans="1:9" ht="18.75" x14ac:dyDescent="0.2">
      <c r="A428" s="43" t="s">
        <v>1013</v>
      </c>
      <c r="B428" s="37" t="s">
        <v>668</v>
      </c>
      <c r="C428" s="37" t="s">
        <v>601</v>
      </c>
      <c r="D428" s="37" t="s">
        <v>602</v>
      </c>
      <c r="E428" s="38">
        <v>41903604</v>
      </c>
      <c r="F428" s="38">
        <v>33830036.57</v>
      </c>
      <c r="G428" s="46">
        <v>32519906.109999999</v>
      </c>
      <c r="H428" s="46">
        <f t="shared" si="5"/>
        <v>96.127315862372427</v>
      </c>
    </row>
    <row r="429" spans="1:9" ht="37.5" x14ac:dyDescent="0.2">
      <c r="A429" s="43" t="s">
        <v>927</v>
      </c>
      <c r="B429" s="37" t="s">
        <v>668</v>
      </c>
      <c r="C429" s="37" t="s">
        <v>823</v>
      </c>
      <c r="D429" s="37" t="s">
        <v>602</v>
      </c>
      <c r="E429" s="38">
        <v>3718353</v>
      </c>
      <c r="F429" s="38">
        <v>3967889</v>
      </c>
      <c r="G429" s="46">
        <v>3909903.17</v>
      </c>
      <c r="H429" s="46">
        <f t="shared" si="5"/>
        <v>98.538622678204959</v>
      </c>
    </row>
    <row r="430" spans="1:9" ht="75" x14ac:dyDescent="0.2">
      <c r="A430" s="43" t="s">
        <v>642</v>
      </c>
      <c r="B430" s="37" t="s">
        <v>668</v>
      </c>
      <c r="C430" s="37" t="s">
        <v>823</v>
      </c>
      <c r="D430" s="37" t="s">
        <v>278</v>
      </c>
      <c r="E430" s="38">
        <v>3718353</v>
      </c>
      <c r="F430" s="38">
        <v>3967889</v>
      </c>
      <c r="G430" s="46">
        <v>3909903.17</v>
      </c>
      <c r="H430" s="46">
        <f t="shared" si="5"/>
        <v>98.538622678204959</v>
      </c>
    </row>
    <row r="431" spans="1:9" ht="37.5" x14ac:dyDescent="0.2">
      <c r="A431" s="43" t="s">
        <v>924</v>
      </c>
      <c r="B431" s="37" t="s">
        <v>668</v>
      </c>
      <c r="C431" s="37" t="s">
        <v>823</v>
      </c>
      <c r="D431" s="37" t="s">
        <v>280</v>
      </c>
      <c r="E431" s="38">
        <v>3718353</v>
      </c>
      <c r="F431" s="38">
        <v>3967889</v>
      </c>
      <c r="G431" s="46">
        <v>3909903.17</v>
      </c>
      <c r="H431" s="46">
        <f t="shared" si="5"/>
        <v>98.538622678204959</v>
      </c>
    </row>
    <row r="432" spans="1:9" ht="37.5" x14ac:dyDescent="0.2">
      <c r="A432" s="43" t="s">
        <v>950</v>
      </c>
      <c r="B432" s="37" t="s">
        <v>668</v>
      </c>
      <c r="C432" s="37" t="s">
        <v>824</v>
      </c>
      <c r="D432" s="37" t="s">
        <v>602</v>
      </c>
      <c r="E432" s="38">
        <v>7938366</v>
      </c>
      <c r="F432" s="38">
        <v>7910212</v>
      </c>
      <c r="G432" s="46">
        <v>7406753.9900000002</v>
      </c>
      <c r="H432" s="46">
        <f t="shared" si="5"/>
        <v>93.635341126129106</v>
      </c>
    </row>
    <row r="433" spans="1:9" ht="75" x14ac:dyDescent="0.2">
      <c r="A433" s="43" t="s">
        <v>642</v>
      </c>
      <c r="B433" s="37" t="s">
        <v>668</v>
      </c>
      <c r="C433" s="37" t="s">
        <v>824</v>
      </c>
      <c r="D433" s="37" t="s">
        <v>278</v>
      </c>
      <c r="E433" s="38">
        <v>7763188</v>
      </c>
      <c r="F433" s="38">
        <v>7735034</v>
      </c>
      <c r="G433" s="46">
        <v>7262473.2400000002</v>
      </c>
      <c r="H433" s="46">
        <f t="shared" si="5"/>
        <v>93.89064404888201</v>
      </c>
    </row>
    <row r="434" spans="1:9" ht="18.75" x14ac:dyDescent="0.2">
      <c r="A434" s="43" t="s">
        <v>960</v>
      </c>
      <c r="B434" s="37" t="s">
        <v>668</v>
      </c>
      <c r="C434" s="37" t="s">
        <v>824</v>
      </c>
      <c r="D434" s="37" t="s">
        <v>334</v>
      </c>
      <c r="E434" s="38">
        <v>7763188</v>
      </c>
      <c r="F434" s="38">
        <v>7735034</v>
      </c>
      <c r="G434" s="46">
        <v>7262473.2400000002</v>
      </c>
      <c r="H434" s="46">
        <f t="shared" si="5"/>
        <v>93.89064404888201</v>
      </c>
    </row>
    <row r="435" spans="1:9" ht="37.5" x14ac:dyDescent="0.2">
      <c r="A435" s="43" t="s">
        <v>643</v>
      </c>
      <c r="B435" s="37" t="s">
        <v>668</v>
      </c>
      <c r="C435" s="37" t="s">
        <v>824</v>
      </c>
      <c r="D435" s="37" t="s">
        <v>282</v>
      </c>
      <c r="E435" s="38">
        <v>175178</v>
      </c>
      <c r="F435" s="38">
        <v>175178</v>
      </c>
      <c r="G435" s="46">
        <v>144280.75</v>
      </c>
      <c r="H435" s="46">
        <f t="shared" si="5"/>
        <v>82.36236856226239</v>
      </c>
    </row>
    <row r="436" spans="1:9" ht="37.5" x14ac:dyDescent="0.2">
      <c r="A436" s="43" t="s">
        <v>928</v>
      </c>
      <c r="B436" s="37" t="s">
        <v>668</v>
      </c>
      <c r="C436" s="37" t="s">
        <v>824</v>
      </c>
      <c r="D436" s="37" t="s">
        <v>284</v>
      </c>
      <c r="E436" s="38">
        <v>175178</v>
      </c>
      <c r="F436" s="38">
        <v>175178</v>
      </c>
      <c r="G436" s="46">
        <v>144280.75</v>
      </c>
      <c r="H436" s="46">
        <f t="shared" si="5"/>
        <v>82.36236856226239</v>
      </c>
    </row>
    <row r="437" spans="1:9" ht="56.25" x14ac:dyDescent="0.2">
      <c r="A437" s="43" t="s">
        <v>1015</v>
      </c>
      <c r="B437" s="37" t="s">
        <v>668</v>
      </c>
      <c r="C437" s="37" t="s">
        <v>828</v>
      </c>
      <c r="D437" s="37" t="s">
        <v>602</v>
      </c>
      <c r="E437" s="38">
        <v>1397180</v>
      </c>
      <c r="F437" s="38">
        <v>1397180</v>
      </c>
      <c r="G437" s="46">
        <v>1368239.78</v>
      </c>
      <c r="H437" s="46">
        <f t="shared" si="5"/>
        <v>97.928669176484064</v>
      </c>
    </row>
    <row r="438" spans="1:9" ht="37.5" x14ac:dyDescent="0.2">
      <c r="A438" s="43" t="s">
        <v>643</v>
      </c>
      <c r="B438" s="37" t="s">
        <v>668</v>
      </c>
      <c r="C438" s="37" t="s">
        <v>828</v>
      </c>
      <c r="D438" s="37" t="s">
        <v>282</v>
      </c>
      <c r="E438" s="38">
        <v>1397180</v>
      </c>
      <c r="F438" s="38">
        <v>1397180</v>
      </c>
      <c r="G438" s="46">
        <v>1368239.78</v>
      </c>
      <c r="H438" s="46">
        <f t="shared" si="5"/>
        <v>97.928669176484064</v>
      </c>
    </row>
    <row r="439" spans="1:9" ht="37.5" x14ac:dyDescent="0.2">
      <c r="A439" s="43" t="s">
        <v>928</v>
      </c>
      <c r="B439" s="37" t="s">
        <v>668</v>
      </c>
      <c r="C439" s="37" t="s">
        <v>828</v>
      </c>
      <c r="D439" s="37" t="s">
        <v>284</v>
      </c>
      <c r="E439" s="38">
        <v>1397180</v>
      </c>
      <c r="F439" s="38">
        <v>1397180</v>
      </c>
      <c r="G439" s="46">
        <v>1368239.78</v>
      </c>
      <c r="H439" s="46">
        <f t="shared" si="5"/>
        <v>97.928669176484064</v>
      </c>
    </row>
    <row r="440" spans="1:9" ht="18.75" x14ac:dyDescent="0.2">
      <c r="A440" s="43" t="s">
        <v>1011</v>
      </c>
      <c r="B440" s="37" t="s">
        <v>668</v>
      </c>
      <c r="C440" s="37" t="s">
        <v>825</v>
      </c>
      <c r="D440" s="37" t="s">
        <v>602</v>
      </c>
      <c r="E440" s="38">
        <v>842400</v>
      </c>
      <c r="F440" s="38">
        <v>842400</v>
      </c>
      <c r="G440" s="46">
        <v>533943</v>
      </c>
      <c r="H440" s="46">
        <f t="shared" si="5"/>
        <v>63.383547008547005</v>
      </c>
    </row>
    <row r="441" spans="1:9" ht="37.5" x14ac:dyDescent="0.2">
      <c r="A441" s="43" t="s">
        <v>643</v>
      </c>
      <c r="B441" s="37" t="s">
        <v>668</v>
      </c>
      <c r="C441" s="37" t="s">
        <v>825</v>
      </c>
      <c r="D441" s="37" t="s">
        <v>282</v>
      </c>
      <c r="E441" s="38">
        <v>842400</v>
      </c>
      <c r="F441" s="38">
        <v>842400</v>
      </c>
      <c r="G441" s="46">
        <v>533943</v>
      </c>
      <c r="H441" s="46">
        <f t="shared" si="5"/>
        <v>63.383547008547005</v>
      </c>
    </row>
    <row r="442" spans="1:9" ht="37.5" x14ac:dyDescent="0.2">
      <c r="A442" s="43" t="s">
        <v>928</v>
      </c>
      <c r="B442" s="37" t="s">
        <v>668</v>
      </c>
      <c r="C442" s="37" t="s">
        <v>825</v>
      </c>
      <c r="D442" s="37" t="s">
        <v>284</v>
      </c>
      <c r="E442" s="38">
        <v>842400</v>
      </c>
      <c r="F442" s="38">
        <v>842400</v>
      </c>
      <c r="G442" s="46">
        <v>533943</v>
      </c>
      <c r="H442" s="46">
        <f t="shared" si="5"/>
        <v>63.383547008547005</v>
      </c>
    </row>
    <row r="443" spans="1:9" ht="18.75" x14ac:dyDescent="0.2">
      <c r="A443" s="43" t="s">
        <v>1012</v>
      </c>
      <c r="B443" s="37" t="s">
        <v>668</v>
      </c>
      <c r="C443" s="37" t="s">
        <v>829</v>
      </c>
      <c r="D443" s="37" t="s">
        <v>602</v>
      </c>
      <c r="E443" s="38">
        <v>1822500</v>
      </c>
      <c r="F443" s="38">
        <v>1822500</v>
      </c>
      <c r="G443" s="46">
        <v>1720000</v>
      </c>
      <c r="H443" s="46">
        <f t="shared" si="5"/>
        <v>94.375857338820296</v>
      </c>
    </row>
    <row r="444" spans="1:9" ht="18.75" x14ac:dyDescent="0.2">
      <c r="A444" s="43" t="s">
        <v>664</v>
      </c>
      <c r="B444" s="37" t="s">
        <v>668</v>
      </c>
      <c r="C444" s="37" t="s">
        <v>829</v>
      </c>
      <c r="D444" s="37" t="s">
        <v>322</v>
      </c>
      <c r="E444" s="38">
        <v>1822500</v>
      </c>
      <c r="F444" s="38">
        <v>1822500</v>
      </c>
      <c r="G444" s="46">
        <v>1720000</v>
      </c>
      <c r="H444" s="46">
        <f t="shared" si="5"/>
        <v>94.375857338820296</v>
      </c>
    </row>
    <row r="445" spans="1:9" ht="18.75" x14ac:dyDescent="0.2">
      <c r="A445" s="43" t="s">
        <v>665</v>
      </c>
      <c r="B445" s="37" t="s">
        <v>668</v>
      </c>
      <c r="C445" s="37" t="s">
        <v>829</v>
      </c>
      <c r="D445" s="37" t="s">
        <v>423</v>
      </c>
      <c r="E445" s="38">
        <v>1822500</v>
      </c>
      <c r="F445" s="38">
        <v>1822500</v>
      </c>
      <c r="G445" s="46">
        <v>1720000</v>
      </c>
      <c r="H445" s="46">
        <f t="shared" si="5"/>
        <v>94.375857338820296</v>
      </c>
    </row>
    <row r="446" spans="1:9" ht="37.5" x14ac:dyDescent="0.2">
      <c r="A446" s="43" t="s">
        <v>1016</v>
      </c>
      <c r="B446" s="37" t="s">
        <v>668</v>
      </c>
      <c r="C446" s="37" t="s">
        <v>832</v>
      </c>
      <c r="D446" s="37" t="s">
        <v>602</v>
      </c>
      <c r="E446" s="38">
        <v>2568384</v>
      </c>
      <c r="F446" s="38">
        <v>2830464</v>
      </c>
      <c r="G446" s="46">
        <v>2830464</v>
      </c>
      <c r="H446" s="46">
        <f t="shared" si="5"/>
        <v>100</v>
      </c>
    </row>
    <row r="447" spans="1:9" ht="37.5" x14ac:dyDescent="0.2">
      <c r="A447" s="36" t="s">
        <v>658</v>
      </c>
      <c r="B447" s="37" t="s">
        <v>668</v>
      </c>
      <c r="C447" s="37" t="s">
        <v>832</v>
      </c>
      <c r="D447" s="37" t="s">
        <v>315</v>
      </c>
      <c r="E447" s="38">
        <v>2568384</v>
      </c>
      <c r="F447" s="38">
        <v>2830464</v>
      </c>
      <c r="G447" s="46">
        <v>2830464</v>
      </c>
      <c r="H447" s="46">
        <f t="shared" si="5"/>
        <v>100</v>
      </c>
    </row>
    <row r="448" spans="1:9" ht="18.75" x14ac:dyDescent="0.2">
      <c r="A448" s="36" t="s">
        <v>949</v>
      </c>
      <c r="B448" s="37" t="s">
        <v>668</v>
      </c>
      <c r="C448" s="37" t="s">
        <v>832</v>
      </c>
      <c r="D448" s="37" t="s">
        <v>317</v>
      </c>
      <c r="E448" s="38">
        <v>2568384</v>
      </c>
      <c r="F448" s="38">
        <v>2830464</v>
      </c>
      <c r="G448" s="46">
        <v>2830464</v>
      </c>
      <c r="H448" s="46">
        <f t="shared" si="5"/>
        <v>100</v>
      </c>
      <c r="I448" s="28"/>
    </row>
    <row r="449" spans="1:9" ht="112.5" x14ac:dyDescent="0.2">
      <c r="A449" s="36" t="s">
        <v>1017</v>
      </c>
      <c r="B449" s="37" t="s">
        <v>668</v>
      </c>
      <c r="C449" s="37" t="s">
        <v>830</v>
      </c>
      <c r="D449" s="37" t="s">
        <v>602</v>
      </c>
      <c r="E449" s="38">
        <v>10026000</v>
      </c>
      <c r="F449" s="38">
        <v>0</v>
      </c>
      <c r="G449" s="46">
        <v>0</v>
      </c>
      <c r="H449" s="46"/>
      <c r="I449" s="28"/>
    </row>
    <row r="450" spans="1:9" ht="18.75" x14ac:dyDescent="0.2">
      <c r="A450" s="36" t="s">
        <v>664</v>
      </c>
      <c r="B450" s="37" t="s">
        <v>668</v>
      </c>
      <c r="C450" s="37" t="s">
        <v>830</v>
      </c>
      <c r="D450" s="37" t="s">
        <v>322</v>
      </c>
      <c r="E450" s="38">
        <v>10026000</v>
      </c>
      <c r="F450" s="38">
        <v>0</v>
      </c>
      <c r="G450" s="46">
        <v>0</v>
      </c>
      <c r="H450" s="46"/>
      <c r="I450" s="28"/>
    </row>
    <row r="451" spans="1:9" ht="37.5" x14ac:dyDescent="0.2">
      <c r="A451" s="36" t="s">
        <v>1031</v>
      </c>
      <c r="B451" s="37" t="s">
        <v>668</v>
      </c>
      <c r="C451" s="37" t="s">
        <v>830</v>
      </c>
      <c r="D451" s="37" t="s">
        <v>402</v>
      </c>
      <c r="E451" s="38">
        <v>10026000</v>
      </c>
      <c r="F451" s="38">
        <v>0</v>
      </c>
      <c r="G451" s="46">
        <v>0</v>
      </c>
      <c r="H451" s="46"/>
      <c r="I451" s="28"/>
    </row>
    <row r="452" spans="1:9" ht="37.5" x14ac:dyDescent="0.2">
      <c r="A452" s="36" t="s">
        <v>950</v>
      </c>
      <c r="B452" s="37" t="s">
        <v>668</v>
      </c>
      <c r="C452" s="37" t="s">
        <v>826</v>
      </c>
      <c r="D452" s="37" t="s">
        <v>602</v>
      </c>
      <c r="E452" s="38">
        <v>10046930</v>
      </c>
      <c r="F452" s="38">
        <v>11133460</v>
      </c>
      <c r="G452" s="46">
        <v>10828508.800000001</v>
      </c>
      <c r="H452" s="46">
        <f t="shared" si="5"/>
        <v>97.260948528130513</v>
      </c>
    </row>
    <row r="453" spans="1:9" ht="75" x14ac:dyDescent="0.2">
      <c r="A453" s="36" t="s">
        <v>642</v>
      </c>
      <c r="B453" s="37" t="s">
        <v>668</v>
      </c>
      <c r="C453" s="37" t="s">
        <v>826</v>
      </c>
      <c r="D453" s="37" t="s">
        <v>278</v>
      </c>
      <c r="E453" s="38">
        <v>9660351</v>
      </c>
      <c r="F453" s="38">
        <v>10746881</v>
      </c>
      <c r="G453" s="46">
        <v>10515754.189999999</v>
      </c>
      <c r="H453" s="46">
        <f t="shared" si="5"/>
        <v>97.849359176862563</v>
      </c>
    </row>
    <row r="454" spans="1:9" ht="18.75" x14ac:dyDescent="0.2">
      <c r="A454" s="36" t="s">
        <v>960</v>
      </c>
      <c r="B454" s="37" t="s">
        <v>668</v>
      </c>
      <c r="C454" s="37" t="s">
        <v>826</v>
      </c>
      <c r="D454" s="37" t="s">
        <v>334</v>
      </c>
      <c r="E454" s="38">
        <v>9660351</v>
      </c>
      <c r="F454" s="38">
        <v>10746881</v>
      </c>
      <c r="G454" s="46">
        <v>10515754.189999999</v>
      </c>
      <c r="H454" s="46">
        <f t="shared" si="5"/>
        <v>97.849359176862563</v>
      </c>
      <c r="I454" s="28"/>
    </row>
    <row r="455" spans="1:9" ht="37.5" x14ac:dyDescent="0.2">
      <c r="A455" s="36" t="s">
        <v>643</v>
      </c>
      <c r="B455" s="37" t="s">
        <v>668</v>
      </c>
      <c r="C455" s="37" t="s">
        <v>826</v>
      </c>
      <c r="D455" s="37" t="s">
        <v>282</v>
      </c>
      <c r="E455" s="38">
        <v>386019</v>
      </c>
      <c r="F455" s="38">
        <v>386019</v>
      </c>
      <c r="G455" s="46">
        <v>312194.61</v>
      </c>
      <c r="H455" s="46">
        <f t="shared" si="5"/>
        <v>80.875451726469421</v>
      </c>
    </row>
    <row r="456" spans="1:9" ht="37.5" x14ac:dyDescent="0.2">
      <c r="A456" s="36" t="s">
        <v>928</v>
      </c>
      <c r="B456" s="37" t="s">
        <v>668</v>
      </c>
      <c r="C456" s="37" t="s">
        <v>826</v>
      </c>
      <c r="D456" s="37" t="s">
        <v>284</v>
      </c>
      <c r="E456" s="38">
        <v>386019</v>
      </c>
      <c r="F456" s="38">
        <v>386019</v>
      </c>
      <c r="G456" s="46">
        <v>312194.61</v>
      </c>
      <c r="H456" s="46">
        <f t="shared" si="5"/>
        <v>80.875451726469421</v>
      </c>
    </row>
    <row r="457" spans="1:9" ht="18.75" x14ac:dyDescent="0.2">
      <c r="A457" s="36" t="s">
        <v>644</v>
      </c>
      <c r="B457" s="37" t="s">
        <v>668</v>
      </c>
      <c r="C457" s="37" t="s">
        <v>826</v>
      </c>
      <c r="D457" s="37" t="s">
        <v>286</v>
      </c>
      <c r="E457" s="38">
        <v>560</v>
      </c>
      <c r="F457" s="38">
        <v>560</v>
      </c>
      <c r="G457" s="46">
        <v>560</v>
      </c>
      <c r="H457" s="46">
        <f t="shared" si="5"/>
        <v>100</v>
      </c>
    </row>
    <row r="458" spans="1:9" ht="18.75" x14ac:dyDescent="0.2">
      <c r="A458" s="36" t="s">
        <v>931</v>
      </c>
      <c r="B458" s="37" t="s">
        <v>668</v>
      </c>
      <c r="C458" s="37" t="s">
        <v>826</v>
      </c>
      <c r="D458" s="37" t="s">
        <v>288</v>
      </c>
      <c r="E458" s="38">
        <v>560</v>
      </c>
      <c r="F458" s="38">
        <v>560</v>
      </c>
      <c r="G458" s="46">
        <v>560</v>
      </c>
      <c r="H458" s="46">
        <f t="shared" si="5"/>
        <v>100</v>
      </c>
    </row>
    <row r="459" spans="1:9" ht="37.5" x14ac:dyDescent="0.2">
      <c r="A459" s="36" t="s">
        <v>950</v>
      </c>
      <c r="B459" s="37" t="s">
        <v>668</v>
      </c>
      <c r="C459" s="37" t="s">
        <v>827</v>
      </c>
      <c r="D459" s="37" t="s">
        <v>602</v>
      </c>
      <c r="E459" s="38">
        <v>3154691</v>
      </c>
      <c r="F459" s="38">
        <v>3586465</v>
      </c>
      <c r="G459" s="46">
        <v>3582626.8</v>
      </c>
      <c r="H459" s="46">
        <f t="shared" si="5"/>
        <v>99.892980971513722</v>
      </c>
    </row>
    <row r="460" spans="1:9" ht="75" x14ac:dyDescent="0.2">
      <c r="A460" s="36" t="s">
        <v>642</v>
      </c>
      <c r="B460" s="37" t="s">
        <v>668</v>
      </c>
      <c r="C460" s="37" t="s">
        <v>827</v>
      </c>
      <c r="D460" s="37" t="s">
        <v>278</v>
      </c>
      <c r="E460" s="38">
        <v>3154691</v>
      </c>
      <c r="F460" s="38">
        <v>3586465</v>
      </c>
      <c r="G460" s="46">
        <v>3582626.8</v>
      </c>
      <c r="H460" s="46">
        <f t="shared" si="5"/>
        <v>99.892980971513722</v>
      </c>
    </row>
    <row r="461" spans="1:9" ht="18.75" x14ac:dyDescent="0.2">
      <c r="A461" s="36" t="s">
        <v>960</v>
      </c>
      <c r="B461" s="37" t="s">
        <v>668</v>
      </c>
      <c r="C461" s="37" t="s">
        <v>827</v>
      </c>
      <c r="D461" s="37" t="s">
        <v>334</v>
      </c>
      <c r="E461" s="38">
        <v>3154691</v>
      </c>
      <c r="F461" s="38">
        <v>3586465</v>
      </c>
      <c r="G461" s="46">
        <v>3582626.8</v>
      </c>
      <c r="H461" s="46">
        <f t="shared" si="5"/>
        <v>99.892980971513722</v>
      </c>
    </row>
    <row r="462" spans="1:9" ht="112.5" x14ac:dyDescent="0.2">
      <c r="A462" s="36" t="s">
        <v>1017</v>
      </c>
      <c r="B462" s="37" t="s">
        <v>668</v>
      </c>
      <c r="C462" s="37" t="s">
        <v>669</v>
      </c>
      <c r="D462" s="37" t="s">
        <v>602</v>
      </c>
      <c r="E462" s="38">
        <v>388800</v>
      </c>
      <c r="F462" s="38">
        <v>0</v>
      </c>
      <c r="G462" s="46">
        <v>0</v>
      </c>
      <c r="H462" s="46" t="e">
        <f t="shared" si="5"/>
        <v>#DIV/0!</v>
      </c>
    </row>
    <row r="463" spans="1:9" ht="18.75" x14ac:dyDescent="0.2">
      <c r="A463" s="36" t="s">
        <v>664</v>
      </c>
      <c r="B463" s="37" t="s">
        <v>668</v>
      </c>
      <c r="C463" s="37" t="s">
        <v>669</v>
      </c>
      <c r="D463" s="37" t="s">
        <v>322</v>
      </c>
      <c r="E463" s="38">
        <v>388800</v>
      </c>
      <c r="F463" s="38">
        <v>0</v>
      </c>
      <c r="G463" s="46">
        <v>0</v>
      </c>
      <c r="H463" s="46" t="e">
        <f t="shared" si="5"/>
        <v>#DIV/0!</v>
      </c>
    </row>
    <row r="464" spans="1:9" ht="37.5" x14ac:dyDescent="0.2">
      <c r="A464" s="36" t="s">
        <v>1031</v>
      </c>
      <c r="B464" s="37" t="s">
        <v>668</v>
      </c>
      <c r="C464" s="37" t="s">
        <v>669</v>
      </c>
      <c r="D464" s="37" t="s">
        <v>402</v>
      </c>
      <c r="E464" s="38">
        <v>388800</v>
      </c>
      <c r="F464" s="38">
        <v>0</v>
      </c>
      <c r="G464" s="46">
        <v>0</v>
      </c>
      <c r="H464" s="46" t="e">
        <f t="shared" si="5"/>
        <v>#DIV/0!</v>
      </c>
    </row>
    <row r="465" spans="1:9" ht="75" x14ac:dyDescent="0.2">
      <c r="A465" s="36" t="s">
        <v>1310</v>
      </c>
      <c r="B465" s="37" t="s">
        <v>668</v>
      </c>
      <c r="C465" s="37" t="s">
        <v>1311</v>
      </c>
      <c r="D465" s="37" t="s">
        <v>602</v>
      </c>
      <c r="E465" s="38">
        <v>0</v>
      </c>
      <c r="F465" s="38">
        <v>108026.74</v>
      </c>
      <c r="G465" s="46">
        <v>108026.74</v>
      </c>
      <c r="H465" s="46"/>
    </row>
    <row r="466" spans="1:9" ht="75" x14ac:dyDescent="0.2">
      <c r="A466" s="36" t="s">
        <v>642</v>
      </c>
      <c r="B466" s="37" t="s">
        <v>668</v>
      </c>
      <c r="C466" s="37" t="s">
        <v>1311</v>
      </c>
      <c r="D466" s="37" t="s">
        <v>278</v>
      </c>
      <c r="E466" s="38">
        <v>0</v>
      </c>
      <c r="F466" s="38">
        <v>108026.74</v>
      </c>
      <c r="G466" s="46">
        <v>108026.74</v>
      </c>
      <c r="H466" s="46"/>
    </row>
    <row r="467" spans="1:9" ht="37.5" x14ac:dyDescent="0.2">
      <c r="A467" s="36" t="s">
        <v>924</v>
      </c>
      <c r="B467" s="37" t="s">
        <v>668</v>
      </c>
      <c r="C467" s="37" t="s">
        <v>1311</v>
      </c>
      <c r="D467" s="37" t="s">
        <v>280</v>
      </c>
      <c r="E467" s="38">
        <v>0</v>
      </c>
      <c r="F467" s="38">
        <v>108026.74</v>
      </c>
      <c r="G467" s="46">
        <v>108026.74</v>
      </c>
      <c r="H467" s="46"/>
    </row>
    <row r="468" spans="1:9" ht="37.5" x14ac:dyDescent="0.2">
      <c r="A468" s="36" t="s">
        <v>1287</v>
      </c>
      <c r="B468" s="37" t="s">
        <v>668</v>
      </c>
      <c r="C468" s="37" t="s">
        <v>1288</v>
      </c>
      <c r="D468" s="37" t="s">
        <v>602</v>
      </c>
      <c r="E468" s="38">
        <v>0</v>
      </c>
      <c r="F468" s="38">
        <v>231439.83</v>
      </c>
      <c r="G468" s="46">
        <v>231439.83</v>
      </c>
      <c r="H468" s="46">
        <f t="shared" si="5"/>
        <v>100</v>
      </c>
    </row>
    <row r="469" spans="1:9" ht="75" x14ac:dyDescent="0.2">
      <c r="A469" s="36" t="s">
        <v>642</v>
      </c>
      <c r="B469" s="37" t="s">
        <v>668</v>
      </c>
      <c r="C469" s="37" t="s">
        <v>1288</v>
      </c>
      <c r="D469" s="37">
        <v>100</v>
      </c>
      <c r="E469" s="38">
        <v>0</v>
      </c>
      <c r="F469" s="38">
        <v>231439.83</v>
      </c>
      <c r="G469" s="46">
        <v>231439.83</v>
      </c>
      <c r="H469" s="46">
        <f t="shared" si="5"/>
        <v>100</v>
      </c>
    </row>
    <row r="470" spans="1:9" ht="37.5" x14ac:dyDescent="0.2">
      <c r="A470" s="36" t="s">
        <v>924</v>
      </c>
      <c r="B470" s="37" t="s">
        <v>668</v>
      </c>
      <c r="C470" s="37" t="s">
        <v>1288</v>
      </c>
      <c r="D470" s="37">
        <v>120</v>
      </c>
      <c r="E470" s="38">
        <v>0</v>
      </c>
      <c r="F470" s="38">
        <v>231439.83</v>
      </c>
      <c r="G470" s="46">
        <v>231439.83</v>
      </c>
      <c r="H470" s="46">
        <f t="shared" si="5"/>
        <v>100</v>
      </c>
    </row>
    <row r="471" spans="1:9" ht="18.75" x14ac:dyDescent="0.2">
      <c r="A471" s="39" t="s">
        <v>1018</v>
      </c>
      <c r="B471" s="40" t="s">
        <v>672</v>
      </c>
      <c r="C471" s="40" t="s">
        <v>601</v>
      </c>
      <c r="D471" s="40" t="s">
        <v>602</v>
      </c>
      <c r="E471" s="41">
        <v>127905200.08</v>
      </c>
      <c r="F471" s="41">
        <v>130413635.03</v>
      </c>
      <c r="G471" s="60">
        <v>124032341.28</v>
      </c>
      <c r="H471" s="60">
        <f t="shared" si="5"/>
        <v>95.106881463328534</v>
      </c>
    </row>
    <row r="472" spans="1:9" ht="18.75" x14ac:dyDescent="0.2">
      <c r="A472" s="36" t="s">
        <v>1019</v>
      </c>
      <c r="B472" s="37" t="s">
        <v>674</v>
      </c>
      <c r="C472" s="37" t="s">
        <v>601</v>
      </c>
      <c r="D472" s="37" t="s">
        <v>602</v>
      </c>
      <c r="E472" s="38">
        <v>110666844.08</v>
      </c>
      <c r="F472" s="38">
        <v>111785930.66</v>
      </c>
      <c r="G472" s="46">
        <v>105615009.22</v>
      </c>
      <c r="H472" s="46">
        <f t="shared" si="5"/>
        <v>94.479697575923907</v>
      </c>
    </row>
    <row r="473" spans="1:9" ht="18.75" x14ac:dyDescent="0.2">
      <c r="A473" s="36" t="s">
        <v>1021</v>
      </c>
      <c r="B473" s="37" t="s">
        <v>674</v>
      </c>
      <c r="C473" s="37" t="s">
        <v>678</v>
      </c>
      <c r="D473" s="37" t="s">
        <v>602</v>
      </c>
      <c r="E473" s="38">
        <v>21627016</v>
      </c>
      <c r="F473" s="38">
        <v>21636044.010000002</v>
      </c>
      <c r="G473" s="46">
        <v>20739637.390000001</v>
      </c>
      <c r="H473" s="46">
        <f t="shared" si="5"/>
        <v>95.856882988471966</v>
      </c>
    </row>
    <row r="474" spans="1:9" ht="37.5" x14ac:dyDescent="0.2">
      <c r="A474" s="36" t="s">
        <v>658</v>
      </c>
      <c r="B474" s="37" t="s">
        <v>674</v>
      </c>
      <c r="C474" s="37" t="s">
        <v>678</v>
      </c>
      <c r="D474" s="37" t="s">
        <v>315</v>
      </c>
      <c r="E474" s="38">
        <v>21627016</v>
      </c>
      <c r="F474" s="38">
        <v>21636044.010000002</v>
      </c>
      <c r="G474" s="46">
        <v>20739637.390000001</v>
      </c>
      <c r="H474" s="46">
        <f t="shared" si="5"/>
        <v>95.856882988471966</v>
      </c>
    </row>
    <row r="475" spans="1:9" ht="18.75" x14ac:dyDescent="0.2">
      <c r="A475" s="36" t="s">
        <v>949</v>
      </c>
      <c r="B475" s="44" t="s">
        <v>674</v>
      </c>
      <c r="C475" s="37" t="s">
        <v>678</v>
      </c>
      <c r="D475" s="37" t="s">
        <v>317</v>
      </c>
      <c r="E475" s="38">
        <v>21627016</v>
      </c>
      <c r="F475" s="38">
        <v>21636044.010000002</v>
      </c>
      <c r="G475" s="46">
        <v>20739637.390000001</v>
      </c>
      <c r="H475" s="46">
        <f t="shared" si="5"/>
        <v>95.856882988471966</v>
      </c>
      <c r="I475" s="28"/>
    </row>
    <row r="476" spans="1:9" ht="18.75" x14ac:dyDescent="0.2">
      <c r="A476" s="36" t="s">
        <v>1020</v>
      </c>
      <c r="B476" s="37" t="s">
        <v>674</v>
      </c>
      <c r="C476" s="37" t="s">
        <v>679</v>
      </c>
      <c r="D476" s="37" t="s">
        <v>602</v>
      </c>
      <c r="E476" s="38">
        <v>139916.16</v>
      </c>
      <c r="F476" s="38">
        <v>193645.45</v>
      </c>
      <c r="G476" s="46">
        <v>193645.45</v>
      </c>
      <c r="H476" s="46">
        <f t="shared" si="5"/>
        <v>100</v>
      </c>
    </row>
    <row r="477" spans="1:9" ht="37.5" x14ac:dyDescent="0.2">
      <c r="A477" s="36" t="s">
        <v>658</v>
      </c>
      <c r="B477" s="37" t="s">
        <v>674</v>
      </c>
      <c r="C477" s="37" t="s">
        <v>679</v>
      </c>
      <c r="D477" s="37" t="s">
        <v>315</v>
      </c>
      <c r="E477" s="38">
        <v>139916.16</v>
      </c>
      <c r="F477" s="38">
        <v>193645.45</v>
      </c>
      <c r="G477" s="46">
        <v>193645.45</v>
      </c>
      <c r="H477" s="46">
        <f t="shared" si="5"/>
        <v>100</v>
      </c>
    </row>
    <row r="478" spans="1:9" ht="18.75" x14ac:dyDescent="0.2">
      <c r="A478" s="36" t="s">
        <v>949</v>
      </c>
      <c r="B478" s="37" t="s">
        <v>674</v>
      </c>
      <c r="C478" s="37" t="s">
        <v>679</v>
      </c>
      <c r="D478" s="37" t="s">
        <v>317</v>
      </c>
      <c r="E478" s="38">
        <v>139916.16</v>
      </c>
      <c r="F478" s="38">
        <v>193645.45</v>
      </c>
      <c r="G478" s="46">
        <v>193645.45</v>
      </c>
      <c r="H478" s="46">
        <f t="shared" si="5"/>
        <v>100</v>
      </c>
    </row>
    <row r="479" spans="1:9" ht="18.75" x14ac:dyDescent="0.2">
      <c r="A479" s="36" t="s">
        <v>1022</v>
      </c>
      <c r="B479" s="37" t="s">
        <v>674</v>
      </c>
      <c r="C479" s="37" t="s">
        <v>680</v>
      </c>
      <c r="D479" s="37" t="s">
        <v>602</v>
      </c>
      <c r="E479" s="38">
        <v>5460414</v>
      </c>
      <c r="F479" s="38">
        <v>5650140.7000000002</v>
      </c>
      <c r="G479" s="46">
        <v>4929674.04</v>
      </c>
      <c r="H479" s="46">
        <f t="shared" si="5"/>
        <v>87.24869524045657</v>
      </c>
    </row>
    <row r="480" spans="1:9" ht="37.5" x14ac:dyDescent="0.2">
      <c r="A480" s="36" t="s">
        <v>658</v>
      </c>
      <c r="B480" s="37" t="s">
        <v>674</v>
      </c>
      <c r="C480" s="37" t="s">
        <v>680</v>
      </c>
      <c r="D480" s="37" t="s">
        <v>315</v>
      </c>
      <c r="E480" s="38">
        <v>5460414</v>
      </c>
      <c r="F480" s="38">
        <v>5650140.7000000002</v>
      </c>
      <c r="G480" s="46">
        <v>4929674.04</v>
      </c>
      <c r="H480" s="46">
        <f t="shared" si="5"/>
        <v>87.24869524045657</v>
      </c>
    </row>
    <row r="481" spans="1:12" ht="18.75" x14ac:dyDescent="0.2">
      <c r="A481" s="36" t="s">
        <v>949</v>
      </c>
      <c r="B481" s="37" t="s">
        <v>674</v>
      </c>
      <c r="C481" s="37" t="s">
        <v>680</v>
      </c>
      <c r="D481" s="37" t="s">
        <v>317</v>
      </c>
      <c r="E481" s="38">
        <v>5460414</v>
      </c>
      <c r="F481" s="38">
        <v>5650140.7000000002</v>
      </c>
      <c r="G481" s="46">
        <v>4929674.04</v>
      </c>
      <c r="H481" s="46">
        <f t="shared" si="5"/>
        <v>87.24869524045657</v>
      </c>
    </row>
    <row r="482" spans="1:12" ht="18.75" x14ac:dyDescent="0.2">
      <c r="A482" s="36" t="s">
        <v>1023</v>
      </c>
      <c r="B482" s="37" t="s">
        <v>674</v>
      </c>
      <c r="C482" s="37" t="s">
        <v>681</v>
      </c>
      <c r="D482" s="37" t="s">
        <v>602</v>
      </c>
      <c r="E482" s="38">
        <v>27435129</v>
      </c>
      <c r="F482" s="38">
        <v>29860086.460000001</v>
      </c>
      <c r="G482" s="46">
        <v>26473590.550000001</v>
      </c>
      <c r="H482" s="46">
        <f t="shared" si="5"/>
        <v>88.658787326230666</v>
      </c>
    </row>
    <row r="483" spans="1:12" ht="37.5" x14ac:dyDescent="0.2">
      <c r="A483" s="36" t="s">
        <v>658</v>
      </c>
      <c r="B483" s="37" t="s">
        <v>674</v>
      </c>
      <c r="C483" s="37" t="s">
        <v>681</v>
      </c>
      <c r="D483" s="37" t="s">
        <v>315</v>
      </c>
      <c r="E483" s="38">
        <v>27435129</v>
      </c>
      <c r="F483" s="38">
        <v>29860086.460000001</v>
      </c>
      <c r="G483" s="46">
        <v>26473590.550000001</v>
      </c>
      <c r="H483" s="46">
        <f t="shared" si="5"/>
        <v>88.658787326230666</v>
      </c>
    </row>
    <row r="484" spans="1:12" ht="18.75" x14ac:dyDescent="0.2">
      <c r="A484" s="36" t="s">
        <v>949</v>
      </c>
      <c r="B484" s="37" t="s">
        <v>674</v>
      </c>
      <c r="C484" s="37" t="s">
        <v>681</v>
      </c>
      <c r="D484" s="37" t="s">
        <v>317</v>
      </c>
      <c r="E484" s="38">
        <v>27435129</v>
      </c>
      <c r="F484" s="38">
        <v>29860086.460000001</v>
      </c>
      <c r="G484" s="46">
        <v>26473590.550000001</v>
      </c>
      <c r="H484" s="46">
        <f t="shared" si="5"/>
        <v>88.658787326230666</v>
      </c>
    </row>
    <row r="485" spans="1:12" ht="93.75" x14ac:dyDescent="0.2">
      <c r="A485" s="36" t="s">
        <v>1024</v>
      </c>
      <c r="B485" s="37" t="s">
        <v>674</v>
      </c>
      <c r="C485" s="37" t="s">
        <v>682</v>
      </c>
      <c r="D485" s="37" t="s">
        <v>602</v>
      </c>
      <c r="E485" s="38">
        <v>46931848.100000001</v>
      </c>
      <c r="F485" s="38">
        <v>45703840.530000001</v>
      </c>
      <c r="G485" s="46">
        <v>45074924.219999999</v>
      </c>
      <c r="H485" s="46">
        <f t="shared" si="5"/>
        <v>98.623931156097967</v>
      </c>
    </row>
    <row r="486" spans="1:12" ht="37.5" x14ac:dyDescent="0.2">
      <c r="A486" s="36" t="s">
        <v>658</v>
      </c>
      <c r="B486" s="37" t="s">
        <v>674</v>
      </c>
      <c r="C486" s="37" t="s">
        <v>682</v>
      </c>
      <c r="D486" s="37" t="s">
        <v>315</v>
      </c>
      <c r="E486" s="38">
        <v>46931848.100000001</v>
      </c>
      <c r="F486" s="38">
        <v>45703840.530000001</v>
      </c>
      <c r="G486" s="46">
        <v>45074924.219999999</v>
      </c>
      <c r="H486" s="46">
        <f t="shared" si="5"/>
        <v>98.623931156097967</v>
      </c>
    </row>
    <row r="487" spans="1:12" ht="18.75" x14ac:dyDescent="0.2">
      <c r="A487" s="36" t="s">
        <v>949</v>
      </c>
      <c r="B487" s="37" t="s">
        <v>674</v>
      </c>
      <c r="C487" s="37" t="s">
        <v>682</v>
      </c>
      <c r="D487" s="37" t="s">
        <v>317</v>
      </c>
      <c r="E487" s="38">
        <v>46931848.100000001</v>
      </c>
      <c r="F487" s="38">
        <v>45703840.530000001</v>
      </c>
      <c r="G487" s="46">
        <v>45074924.219999999</v>
      </c>
      <c r="H487" s="46">
        <f t="shared" si="5"/>
        <v>98.623931156097967</v>
      </c>
    </row>
    <row r="488" spans="1:12" ht="18.75" x14ac:dyDescent="0.2">
      <c r="A488" s="36" t="s">
        <v>1025</v>
      </c>
      <c r="B488" s="37" t="s">
        <v>674</v>
      </c>
      <c r="C488" s="37" t="s">
        <v>677</v>
      </c>
      <c r="D488" s="37" t="s">
        <v>602</v>
      </c>
      <c r="E488" s="38">
        <v>4244740</v>
      </c>
      <c r="F488" s="38">
        <v>3780189.06</v>
      </c>
      <c r="G488" s="46">
        <v>3314573.53</v>
      </c>
      <c r="H488" s="46">
        <f t="shared" si="5"/>
        <v>87.682744894246099</v>
      </c>
    </row>
    <row r="489" spans="1:12" ht="37.5" x14ac:dyDescent="0.2">
      <c r="A489" s="36" t="s">
        <v>643</v>
      </c>
      <c r="B489" s="37" t="s">
        <v>674</v>
      </c>
      <c r="C489" s="37" t="s">
        <v>677</v>
      </c>
      <c r="D489" s="37" t="s">
        <v>282</v>
      </c>
      <c r="E489" s="38">
        <v>4192195</v>
      </c>
      <c r="F489" s="38">
        <v>3727644.06</v>
      </c>
      <c r="G489" s="46">
        <v>3262712.07</v>
      </c>
      <c r="H489" s="46">
        <f t="shared" si="5"/>
        <v>87.527457490133855</v>
      </c>
    </row>
    <row r="490" spans="1:12" ht="37.5" x14ac:dyDescent="0.2">
      <c r="A490" s="36" t="s">
        <v>928</v>
      </c>
      <c r="B490" s="37" t="s">
        <v>674</v>
      </c>
      <c r="C490" s="37" t="s">
        <v>677</v>
      </c>
      <c r="D490" s="37" t="s">
        <v>284</v>
      </c>
      <c r="E490" s="38">
        <v>4192195</v>
      </c>
      <c r="F490" s="38">
        <v>3727644.06</v>
      </c>
      <c r="G490" s="46">
        <v>3262712.07</v>
      </c>
      <c r="H490" s="46">
        <f t="shared" si="5"/>
        <v>87.527457490133855</v>
      </c>
    </row>
    <row r="491" spans="1:12" ht="37.5" x14ac:dyDescent="0.2">
      <c r="A491" s="36" t="s">
        <v>658</v>
      </c>
      <c r="B491" s="37" t="s">
        <v>674</v>
      </c>
      <c r="C491" s="37" t="s">
        <v>677</v>
      </c>
      <c r="D491" s="37" t="s">
        <v>315</v>
      </c>
      <c r="E491" s="38">
        <v>52545</v>
      </c>
      <c r="F491" s="38">
        <v>52545</v>
      </c>
      <c r="G491" s="46">
        <v>51861.46</v>
      </c>
      <c r="H491" s="46">
        <f t="shared" si="5"/>
        <v>98.699134075554284</v>
      </c>
    </row>
    <row r="492" spans="1:12" ht="18.75" x14ac:dyDescent="0.2">
      <c r="A492" s="36" t="s">
        <v>949</v>
      </c>
      <c r="B492" s="37" t="s">
        <v>674</v>
      </c>
      <c r="C492" s="37" t="s">
        <v>677</v>
      </c>
      <c r="D492" s="37" t="s">
        <v>317</v>
      </c>
      <c r="E492" s="38">
        <v>52545</v>
      </c>
      <c r="F492" s="38">
        <v>52545</v>
      </c>
      <c r="G492" s="46">
        <v>51861.46</v>
      </c>
      <c r="H492" s="46">
        <f t="shared" si="5"/>
        <v>98.699134075554284</v>
      </c>
    </row>
    <row r="493" spans="1:12" ht="93.75" x14ac:dyDescent="0.2">
      <c r="A493" s="36" t="s">
        <v>1027</v>
      </c>
      <c r="B493" s="37" t="s">
        <v>674</v>
      </c>
      <c r="C493" s="37" t="s">
        <v>688</v>
      </c>
      <c r="D493" s="37" t="s">
        <v>602</v>
      </c>
      <c r="E493" s="38">
        <v>0</v>
      </c>
      <c r="F493" s="38">
        <v>201444</v>
      </c>
      <c r="G493" s="46">
        <v>201444</v>
      </c>
      <c r="H493" s="46">
        <f t="shared" si="5"/>
        <v>100</v>
      </c>
    </row>
    <row r="494" spans="1:12" ht="37.5" x14ac:dyDescent="0.2">
      <c r="A494" s="36" t="s">
        <v>658</v>
      </c>
      <c r="B494" s="37" t="s">
        <v>674</v>
      </c>
      <c r="C494" s="37" t="s">
        <v>688</v>
      </c>
      <c r="D494" s="37" t="s">
        <v>315</v>
      </c>
      <c r="E494" s="38">
        <v>0</v>
      </c>
      <c r="F494" s="38">
        <v>201444</v>
      </c>
      <c r="G494" s="46">
        <v>201444</v>
      </c>
      <c r="H494" s="46">
        <f t="shared" si="5"/>
        <v>100</v>
      </c>
    </row>
    <row r="495" spans="1:12" ht="18.75" x14ac:dyDescent="0.2">
      <c r="A495" s="36" t="s">
        <v>949</v>
      </c>
      <c r="B495" s="37" t="s">
        <v>674</v>
      </c>
      <c r="C495" s="37" t="s">
        <v>688</v>
      </c>
      <c r="D495" s="37" t="s">
        <v>317</v>
      </c>
      <c r="E495" s="38">
        <v>0</v>
      </c>
      <c r="F495" s="38">
        <v>201444</v>
      </c>
      <c r="G495" s="46">
        <v>201444</v>
      </c>
      <c r="H495" s="46">
        <f t="shared" si="5"/>
        <v>100</v>
      </c>
    </row>
    <row r="496" spans="1:12" ht="37.5" x14ac:dyDescent="0.2">
      <c r="A496" s="36" t="s">
        <v>950</v>
      </c>
      <c r="B496" s="37" t="s">
        <v>674</v>
      </c>
      <c r="C496" s="37" t="s">
        <v>675</v>
      </c>
      <c r="D496" s="37" t="s">
        <v>602</v>
      </c>
      <c r="E496" s="38">
        <v>3049599</v>
      </c>
      <c r="F496" s="38">
        <v>2948481</v>
      </c>
      <c r="G496" s="46">
        <v>2875460.59</v>
      </c>
      <c r="H496" s="46">
        <f t="shared" si="5"/>
        <v>97.523456654460375</v>
      </c>
      <c r="J496" s="28"/>
      <c r="K496" s="28"/>
      <c r="L496" s="28"/>
    </row>
    <row r="497" spans="1:8" ht="75" x14ac:dyDescent="0.2">
      <c r="A497" s="36" t="s">
        <v>642</v>
      </c>
      <c r="B497" s="37" t="s">
        <v>674</v>
      </c>
      <c r="C497" s="37" t="s">
        <v>675</v>
      </c>
      <c r="D497" s="37" t="s">
        <v>278</v>
      </c>
      <c r="E497" s="38">
        <v>2960834</v>
      </c>
      <c r="F497" s="38">
        <v>2859716</v>
      </c>
      <c r="G497" s="46">
        <v>2814274.24</v>
      </c>
      <c r="H497" s="46">
        <f t="shared" ref="H497:H573" si="6">G497/F497*100</f>
        <v>98.410969480885527</v>
      </c>
    </row>
    <row r="498" spans="1:8" ht="18.75" x14ac:dyDescent="0.2">
      <c r="A498" s="36" t="s">
        <v>960</v>
      </c>
      <c r="B498" s="37" t="s">
        <v>674</v>
      </c>
      <c r="C498" s="37" t="s">
        <v>675</v>
      </c>
      <c r="D498" s="37" t="s">
        <v>334</v>
      </c>
      <c r="E498" s="38">
        <v>2960834</v>
      </c>
      <c r="F498" s="38">
        <v>2859716</v>
      </c>
      <c r="G498" s="46">
        <v>2814274.24</v>
      </c>
      <c r="H498" s="46">
        <f t="shared" si="6"/>
        <v>98.410969480885527</v>
      </c>
    </row>
    <row r="499" spans="1:8" ht="37.5" x14ac:dyDescent="0.2">
      <c r="A499" s="36" t="s">
        <v>643</v>
      </c>
      <c r="B499" s="37" t="s">
        <v>674</v>
      </c>
      <c r="C499" s="37" t="s">
        <v>675</v>
      </c>
      <c r="D499" s="37" t="s">
        <v>282</v>
      </c>
      <c r="E499" s="38">
        <v>88765</v>
      </c>
      <c r="F499" s="38">
        <v>88765</v>
      </c>
      <c r="G499" s="46">
        <v>61186.35</v>
      </c>
      <c r="H499" s="46">
        <f t="shared" si="6"/>
        <v>68.930715935334874</v>
      </c>
    </row>
    <row r="500" spans="1:8" ht="37.5" x14ac:dyDescent="0.2">
      <c r="A500" s="36" t="s">
        <v>928</v>
      </c>
      <c r="B500" s="37" t="s">
        <v>674</v>
      </c>
      <c r="C500" s="37" t="s">
        <v>675</v>
      </c>
      <c r="D500" s="37" t="s">
        <v>284</v>
      </c>
      <c r="E500" s="38">
        <v>88765</v>
      </c>
      <c r="F500" s="38">
        <v>88765</v>
      </c>
      <c r="G500" s="46">
        <v>61186.35</v>
      </c>
      <c r="H500" s="46">
        <f t="shared" si="6"/>
        <v>68.930715935334874</v>
      </c>
    </row>
    <row r="501" spans="1:8" ht="56.25" x14ac:dyDescent="0.2">
      <c r="A501" s="36" t="s">
        <v>1170</v>
      </c>
      <c r="B501" s="37" t="s">
        <v>674</v>
      </c>
      <c r="C501" s="37" t="s">
        <v>1171</v>
      </c>
      <c r="D501" s="37" t="s">
        <v>602</v>
      </c>
      <c r="E501" s="38">
        <v>1778181.82</v>
      </c>
      <c r="F501" s="38">
        <v>1778181.82</v>
      </c>
      <c r="G501" s="46">
        <v>1778181.82</v>
      </c>
      <c r="H501" s="46">
        <f t="shared" si="6"/>
        <v>100</v>
      </c>
    </row>
    <row r="502" spans="1:8" ht="37.5" x14ac:dyDescent="0.2">
      <c r="A502" s="36" t="s">
        <v>658</v>
      </c>
      <c r="B502" s="37" t="s">
        <v>674</v>
      </c>
      <c r="C502" s="37" t="s">
        <v>1171</v>
      </c>
      <c r="D502" s="37" t="s">
        <v>315</v>
      </c>
      <c r="E502" s="38">
        <v>1778181.82</v>
      </c>
      <c r="F502" s="38">
        <v>1778181.82</v>
      </c>
      <c r="G502" s="46">
        <v>1778181.82</v>
      </c>
      <c r="H502" s="46">
        <f t="shared" si="6"/>
        <v>100</v>
      </c>
    </row>
    <row r="503" spans="1:8" ht="18.75" x14ac:dyDescent="0.2">
      <c r="A503" s="36" t="s">
        <v>949</v>
      </c>
      <c r="B503" s="37" t="s">
        <v>674</v>
      </c>
      <c r="C503" s="37" t="s">
        <v>1171</v>
      </c>
      <c r="D503" s="37" t="s">
        <v>317</v>
      </c>
      <c r="E503" s="38">
        <v>1778181.82</v>
      </c>
      <c r="F503" s="38">
        <v>1778181.82</v>
      </c>
      <c r="G503" s="46">
        <v>1778181.82</v>
      </c>
      <c r="H503" s="46">
        <f t="shared" si="6"/>
        <v>100</v>
      </c>
    </row>
    <row r="504" spans="1:8" ht="56.25" x14ac:dyDescent="0.2">
      <c r="A504" s="36" t="s">
        <v>1308</v>
      </c>
      <c r="B504" s="37" t="s">
        <v>674</v>
      </c>
      <c r="C504" s="37" t="s">
        <v>1309</v>
      </c>
      <c r="D504" s="37" t="s">
        <v>602</v>
      </c>
      <c r="E504" s="38">
        <v>0</v>
      </c>
      <c r="F504" s="38">
        <v>33877.629999999997</v>
      </c>
      <c r="G504" s="46">
        <v>33877.629999999997</v>
      </c>
      <c r="H504" s="46">
        <f t="shared" si="6"/>
        <v>100</v>
      </c>
    </row>
    <row r="505" spans="1:8" ht="75" x14ac:dyDescent="0.2">
      <c r="A505" s="36" t="s">
        <v>642</v>
      </c>
      <c r="B505" s="37" t="s">
        <v>674</v>
      </c>
      <c r="C505" s="37" t="s">
        <v>1309</v>
      </c>
      <c r="D505" s="37" t="s">
        <v>278</v>
      </c>
      <c r="E505" s="38">
        <v>0</v>
      </c>
      <c r="F505" s="38">
        <v>33877.629999999997</v>
      </c>
      <c r="G505" s="46">
        <v>33877.629999999997</v>
      </c>
      <c r="H505" s="46">
        <f t="shared" si="6"/>
        <v>100</v>
      </c>
    </row>
    <row r="506" spans="1:8" ht="18.75" x14ac:dyDescent="0.2">
      <c r="A506" s="36" t="s">
        <v>960</v>
      </c>
      <c r="B506" s="37" t="s">
        <v>674</v>
      </c>
      <c r="C506" s="37" t="s">
        <v>1309</v>
      </c>
      <c r="D506" s="37" t="s">
        <v>334</v>
      </c>
      <c r="E506" s="38">
        <v>0</v>
      </c>
      <c r="F506" s="38">
        <v>33877.629999999997</v>
      </c>
      <c r="G506" s="46">
        <v>33877.629999999997</v>
      </c>
      <c r="H506" s="46">
        <f t="shared" si="6"/>
        <v>100</v>
      </c>
    </row>
    <row r="507" spans="1:8" ht="18.75" x14ac:dyDescent="0.2">
      <c r="A507" s="36" t="s">
        <v>1026</v>
      </c>
      <c r="B507" s="37" t="s">
        <v>684</v>
      </c>
      <c r="C507" s="37" t="s">
        <v>601</v>
      </c>
      <c r="D507" s="37" t="s">
        <v>602</v>
      </c>
      <c r="E507" s="38">
        <v>17238356</v>
      </c>
      <c r="F507" s="38">
        <v>18627704.370000001</v>
      </c>
      <c r="G507" s="46">
        <v>18417332.059999999</v>
      </c>
      <c r="H507" s="46">
        <f t="shared" si="6"/>
        <v>98.870648224701227</v>
      </c>
    </row>
    <row r="508" spans="1:8" ht="37.5" x14ac:dyDescent="0.2">
      <c r="A508" s="36" t="s">
        <v>927</v>
      </c>
      <c r="B508" s="37" t="s">
        <v>684</v>
      </c>
      <c r="C508" s="37" t="s">
        <v>685</v>
      </c>
      <c r="D508" s="37" t="s">
        <v>602</v>
      </c>
      <c r="E508" s="38">
        <v>3295229</v>
      </c>
      <c r="F508" s="38">
        <v>3544050</v>
      </c>
      <c r="G508" s="46">
        <v>3514378.53</v>
      </c>
      <c r="H508" s="46">
        <f t="shared" si="6"/>
        <v>99.162780716976343</v>
      </c>
    </row>
    <row r="509" spans="1:8" ht="75" x14ac:dyDescent="0.2">
      <c r="A509" s="36" t="s">
        <v>642</v>
      </c>
      <c r="B509" s="37" t="s">
        <v>684</v>
      </c>
      <c r="C509" s="37" t="s">
        <v>685</v>
      </c>
      <c r="D509" s="37" t="s">
        <v>278</v>
      </c>
      <c r="E509" s="38">
        <v>3295229</v>
      </c>
      <c r="F509" s="38">
        <v>3544050</v>
      </c>
      <c r="G509" s="46">
        <v>3514378.53</v>
      </c>
      <c r="H509" s="46">
        <f t="shared" si="6"/>
        <v>99.162780716976343</v>
      </c>
    </row>
    <row r="510" spans="1:8" ht="37.5" x14ac:dyDescent="0.2">
      <c r="A510" s="36" t="s">
        <v>924</v>
      </c>
      <c r="B510" s="37" t="s">
        <v>684</v>
      </c>
      <c r="C510" s="37" t="s">
        <v>685</v>
      </c>
      <c r="D510" s="37" t="s">
        <v>280</v>
      </c>
      <c r="E510" s="38">
        <v>3295229</v>
      </c>
      <c r="F510" s="38">
        <v>3544050</v>
      </c>
      <c r="G510" s="46">
        <v>3514378.53</v>
      </c>
      <c r="H510" s="46">
        <f t="shared" si="6"/>
        <v>99.162780716976343</v>
      </c>
    </row>
    <row r="511" spans="1:8" ht="37.5" x14ac:dyDescent="0.2">
      <c r="A511" s="36" t="s">
        <v>950</v>
      </c>
      <c r="B511" s="37" t="s">
        <v>684</v>
      </c>
      <c r="C511" s="37" t="s">
        <v>686</v>
      </c>
      <c r="D511" s="37" t="s">
        <v>602</v>
      </c>
      <c r="E511" s="38">
        <v>8130423</v>
      </c>
      <c r="F511" s="38">
        <v>8625443.6699999999</v>
      </c>
      <c r="G511" s="46">
        <v>8558968.4000000004</v>
      </c>
      <c r="H511" s="46">
        <f t="shared" si="6"/>
        <v>99.229311876081155</v>
      </c>
    </row>
    <row r="512" spans="1:8" ht="75" x14ac:dyDescent="0.2">
      <c r="A512" s="36" t="s">
        <v>642</v>
      </c>
      <c r="B512" s="37" t="s">
        <v>684</v>
      </c>
      <c r="C512" s="37" t="s">
        <v>686</v>
      </c>
      <c r="D512" s="37" t="s">
        <v>278</v>
      </c>
      <c r="E512" s="38">
        <v>4272988</v>
      </c>
      <c r="F512" s="38">
        <v>4634198</v>
      </c>
      <c r="G512" s="46">
        <v>4608790.68</v>
      </c>
      <c r="H512" s="46">
        <f t="shared" si="6"/>
        <v>99.451742890571353</v>
      </c>
    </row>
    <row r="513" spans="1:8" ht="18.75" x14ac:dyDescent="0.2">
      <c r="A513" s="36" t="s">
        <v>960</v>
      </c>
      <c r="B513" s="37" t="s">
        <v>684</v>
      </c>
      <c r="C513" s="37" t="s">
        <v>686</v>
      </c>
      <c r="D513" s="37" t="s">
        <v>334</v>
      </c>
      <c r="E513" s="38">
        <v>4272988</v>
      </c>
      <c r="F513" s="38">
        <v>4634198</v>
      </c>
      <c r="G513" s="46">
        <v>4608790.68</v>
      </c>
      <c r="H513" s="46">
        <f t="shared" si="6"/>
        <v>99.451742890571353</v>
      </c>
    </row>
    <row r="514" spans="1:8" ht="37.5" x14ac:dyDescent="0.2">
      <c r="A514" s="36" t="s">
        <v>643</v>
      </c>
      <c r="B514" s="37" t="s">
        <v>684</v>
      </c>
      <c r="C514" s="37" t="s">
        <v>686</v>
      </c>
      <c r="D514" s="37" t="s">
        <v>282</v>
      </c>
      <c r="E514" s="38">
        <v>3851495</v>
      </c>
      <c r="F514" s="38">
        <v>3985305.67</v>
      </c>
      <c r="G514" s="46">
        <v>3944737.72</v>
      </c>
      <c r="H514" s="46">
        <f t="shared" si="6"/>
        <v>98.982061769931946</v>
      </c>
    </row>
    <row r="515" spans="1:8" ht="37.5" x14ac:dyDescent="0.2">
      <c r="A515" s="36" t="s">
        <v>928</v>
      </c>
      <c r="B515" s="37" t="s">
        <v>684</v>
      </c>
      <c r="C515" s="37" t="s">
        <v>686</v>
      </c>
      <c r="D515" s="37" t="s">
        <v>284</v>
      </c>
      <c r="E515" s="38">
        <v>3851495</v>
      </c>
      <c r="F515" s="38">
        <v>3985305.67</v>
      </c>
      <c r="G515" s="46">
        <v>3944737.72</v>
      </c>
      <c r="H515" s="46">
        <f t="shared" si="6"/>
        <v>98.982061769931946</v>
      </c>
    </row>
    <row r="516" spans="1:8" ht="18.75" x14ac:dyDescent="0.2">
      <c r="A516" s="36" t="s">
        <v>644</v>
      </c>
      <c r="B516" s="37" t="s">
        <v>684</v>
      </c>
      <c r="C516" s="37" t="s">
        <v>686</v>
      </c>
      <c r="D516" s="37" t="s">
        <v>286</v>
      </c>
      <c r="E516" s="38">
        <v>5940</v>
      </c>
      <c r="F516" s="38">
        <v>5940</v>
      </c>
      <c r="G516" s="46">
        <v>5440</v>
      </c>
      <c r="H516" s="46">
        <f t="shared" si="6"/>
        <v>91.582491582491585</v>
      </c>
    </row>
    <row r="517" spans="1:8" ht="18.75" x14ac:dyDescent="0.2">
      <c r="A517" s="36" t="s">
        <v>931</v>
      </c>
      <c r="B517" s="37" t="s">
        <v>684</v>
      </c>
      <c r="C517" s="37" t="s">
        <v>686</v>
      </c>
      <c r="D517" s="37" t="s">
        <v>288</v>
      </c>
      <c r="E517" s="38">
        <v>5940</v>
      </c>
      <c r="F517" s="38">
        <v>5940</v>
      </c>
      <c r="G517" s="46">
        <v>5440</v>
      </c>
      <c r="H517" s="46">
        <f t="shared" si="6"/>
        <v>91.582491582491585</v>
      </c>
    </row>
    <row r="518" spans="1:8" ht="37.5" x14ac:dyDescent="0.2">
      <c r="A518" s="36" t="s">
        <v>950</v>
      </c>
      <c r="B518" s="37" t="s">
        <v>684</v>
      </c>
      <c r="C518" s="37" t="s">
        <v>687</v>
      </c>
      <c r="D518" s="37" t="s">
        <v>602</v>
      </c>
      <c r="E518" s="38">
        <v>5535504</v>
      </c>
      <c r="F518" s="38">
        <v>6021022</v>
      </c>
      <c r="G518" s="46">
        <v>5906796.4299999997</v>
      </c>
      <c r="H518" s="46">
        <f t="shared" si="6"/>
        <v>98.10288735035347</v>
      </c>
    </row>
    <row r="519" spans="1:8" ht="75" x14ac:dyDescent="0.2">
      <c r="A519" s="36" t="s">
        <v>642</v>
      </c>
      <c r="B519" s="37" t="s">
        <v>684</v>
      </c>
      <c r="C519" s="37" t="s">
        <v>687</v>
      </c>
      <c r="D519" s="37" t="s">
        <v>278</v>
      </c>
      <c r="E519" s="38">
        <v>5218144</v>
      </c>
      <c r="F519" s="38">
        <v>5688662</v>
      </c>
      <c r="G519" s="46">
        <v>5586286.4299999997</v>
      </c>
      <c r="H519" s="46">
        <f t="shared" si="6"/>
        <v>98.200357658795681</v>
      </c>
    </row>
    <row r="520" spans="1:8" ht="18.75" x14ac:dyDescent="0.2">
      <c r="A520" s="36" t="s">
        <v>960</v>
      </c>
      <c r="B520" s="37" t="s">
        <v>684</v>
      </c>
      <c r="C520" s="37" t="s">
        <v>687</v>
      </c>
      <c r="D520" s="37" t="s">
        <v>334</v>
      </c>
      <c r="E520" s="38">
        <v>5218144</v>
      </c>
      <c r="F520" s="38">
        <v>5688662</v>
      </c>
      <c r="G520" s="46">
        <v>5586286.4299999997</v>
      </c>
      <c r="H520" s="46">
        <f t="shared" si="6"/>
        <v>98.200357658795681</v>
      </c>
    </row>
    <row r="521" spans="1:8" ht="37.5" x14ac:dyDescent="0.2">
      <c r="A521" s="36" t="s">
        <v>643</v>
      </c>
      <c r="B521" s="37" t="s">
        <v>684</v>
      </c>
      <c r="C521" s="37" t="s">
        <v>687</v>
      </c>
      <c r="D521" s="37" t="s">
        <v>282</v>
      </c>
      <c r="E521" s="38">
        <v>317360</v>
      </c>
      <c r="F521" s="38">
        <v>332360</v>
      </c>
      <c r="G521" s="46">
        <v>320510</v>
      </c>
      <c r="H521" s="46">
        <f t="shared" si="6"/>
        <v>96.434588999879651</v>
      </c>
    </row>
    <row r="522" spans="1:8" ht="37.5" x14ac:dyDescent="0.2">
      <c r="A522" s="36" t="s">
        <v>928</v>
      </c>
      <c r="B522" s="37" t="s">
        <v>684</v>
      </c>
      <c r="C522" s="37" t="s">
        <v>687</v>
      </c>
      <c r="D522" s="37" t="s">
        <v>284</v>
      </c>
      <c r="E522" s="38">
        <v>317360</v>
      </c>
      <c r="F522" s="38">
        <v>332360</v>
      </c>
      <c r="G522" s="46">
        <v>320510</v>
      </c>
      <c r="H522" s="46">
        <f t="shared" si="6"/>
        <v>96.434588999879651</v>
      </c>
    </row>
    <row r="523" spans="1:8" ht="93.75" x14ac:dyDescent="0.2">
      <c r="A523" s="36" t="s">
        <v>1027</v>
      </c>
      <c r="B523" s="37" t="s">
        <v>684</v>
      </c>
      <c r="C523" s="37" t="s">
        <v>688</v>
      </c>
      <c r="D523" s="37" t="s">
        <v>602</v>
      </c>
      <c r="E523" s="38">
        <v>277200</v>
      </c>
      <c r="F523" s="38">
        <v>0</v>
      </c>
      <c r="G523" s="46">
        <v>0</v>
      </c>
      <c r="H523" s="46" t="e">
        <f t="shared" si="6"/>
        <v>#DIV/0!</v>
      </c>
    </row>
    <row r="524" spans="1:8" ht="18.75" x14ac:dyDescent="0.2">
      <c r="A524" s="36" t="s">
        <v>664</v>
      </c>
      <c r="B524" s="37" t="s">
        <v>684</v>
      </c>
      <c r="C524" s="37" t="s">
        <v>688</v>
      </c>
      <c r="D524" s="37" t="s">
        <v>322</v>
      </c>
      <c r="E524" s="38">
        <v>111600</v>
      </c>
      <c r="F524" s="38">
        <v>0</v>
      </c>
      <c r="G524" s="46">
        <v>0</v>
      </c>
      <c r="H524" s="46" t="e">
        <f t="shared" si="6"/>
        <v>#DIV/0!</v>
      </c>
    </row>
    <row r="525" spans="1:8" ht="37.5" x14ac:dyDescent="0.2">
      <c r="A525" s="36" t="s">
        <v>1031</v>
      </c>
      <c r="B525" s="37" t="s">
        <v>684</v>
      </c>
      <c r="C525" s="37" t="s">
        <v>688</v>
      </c>
      <c r="D525" s="37" t="s">
        <v>402</v>
      </c>
      <c r="E525" s="38">
        <v>111600</v>
      </c>
      <c r="F525" s="38">
        <v>0</v>
      </c>
      <c r="G525" s="46">
        <v>0</v>
      </c>
      <c r="H525" s="46" t="e">
        <f t="shared" si="6"/>
        <v>#DIV/0!</v>
      </c>
    </row>
    <row r="526" spans="1:8" ht="37.5" x14ac:dyDescent="0.2">
      <c r="A526" s="36" t="s">
        <v>658</v>
      </c>
      <c r="B526" s="37" t="s">
        <v>684</v>
      </c>
      <c r="C526" s="37" t="s">
        <v>688</v>
      </c>
      <c r="D526" s="37" t="s">
        <v>315</v>
      </c>
      <c r="E526" s="38">
        <v>165600</v>
      </c>
      <c r="F526" s="38">
        <v>0</v>
      </c>
      <c r="G526" s="46">
        <v>0</v>
      </c>
      <c r="H526" s="46" t="e">
        <f t="shared" si="6"/>
        <v>#DIV/0!</v>
      </c>
    </row>
    <row r="527" spans="1:8" ht="18.75" x14ac:dyDescent="0.2">
      <c r="A527" s="36" t="s">
        <v>949</v>
      </c>
      <c r="B527" s="37" t="s">
        <v>684</v>
      </c>
      <c r="C527" s="37" t="s">
        <v>688</v>
      </c>
      <c r="D527" s="37" t="s">
        <v>317</v>
      </c>
      <c r="E527" s="38">
        <v>165600</v>
      </c>
      <c r="F527" s="38">
        <v>0</v>
      </c>
      <c r="G527" s="46">
        <v>0</v>
      </c>
      <c r="H527" s="46" t="e">
        <f t="shared" si="6"/>
        <v>#DIV/0!</v>
      </c>
    </row>
    <row r="528" spans="1:8" ht="56.25" x14ac:dyDescent="0.2">
      <c r="A528" s="36" t="s">
        <v>1308</v>
      </c>
      <c r="B528" s="37" t="s">
        <v>684</v>
      </c>
      <c r="C528" s="37" t="s">
        <v>1309</v>
      </c>
      <c r="D528" s="37" t="s">
        <v>602</v>
      </c>
      <c r="E528" s="38">
        <v>0</v>
      </c>
      <c r="F528" s="38">
        <v>201970.93</v>
      </c>
      <c r="G528" s="46">
        <v>201970.93</v>
      </c>
      <c r="H528" s="46">
        <f t="shared" si="6"/>
        <v>100</v>
      </c>
    </row>
    <row r="529" spans="1:8" ht="75" x14ac:dyDescent="0.2">
      <c r="A529" s="36" t="s">
        <v>642</v>
      </c>
      <c r="B529" s="37" t="s">
        <v>684</v>
      </c>
      <c r="C529" s="37" t="s">
        <v>1309</v>
      </c>
      <c r="D529" s="37" t="s">
        <v>278</v>
      </c>
      <c r="E529" s="38">
        <v>0</v>
      </c>
      <c r="F529" s="38">
        <v>201970.93</v>
      </c>
      <c r="G529" s="46">
        <v>201970.93</v>
      </c>
      <c r="H529" s="46">
        <f t="shared" si="6"/>
        <v>100</v>
      </c>
    </row>
    <row r="530" spans="1:8" ht="18.75" x14ac:dyDescent="0.2">
      <c r="A530" s="36" t="s">
        <v>960</v>
      </c>
      <c r="B530" s="37" t="s">
        <v>684</v>
      </c>
      <c r="C530" s="37" t="s">
        <v>1309</v>
      </c>
      <c r="D530" s="37" t="s">
        <v>334</v>
      </c>
      <c r="E530" s="38">
        <v>0</v>
      </c>
      <c r="F530" s="38">
        <v>36856.26</v>
      </c>
      <c r="G530" s="46">
        <v>36856.26</v>
      </c>
      <c r="H530" s="46">
        <f t="shared" si="6"/>
        <v>100</v>
      </c>
    </row>
    <row r="531" spans="1:8" ht="37.5" x14ac:dyDescent="0.2">
      <c r="A531" s="36" t="s">
        <v>924</v>
      </c>
      <c r="B531" s="37" t="s">
        <v>684</v>
      </c>
      <c r="C531" s="37" t="s">
        <v>1309</v>
      </c>
      <c r="D531" s="37" t="s">
        <v>280</v>
      </c>
      <c r="E531" s="38">
        <v>0</v>
      </c>
      <c r="F531" s="38">
        <v>165114.67000000001</v>
      </c>
      <c r="G531" s="46">
        <v>165114.67000000001</v>
      </c>
      <c r="H531" s="46">
        <f t="shared" si="6"/>
        <v>100</v>
      </c>
    </row>
    <row r="532" spans="1:8" ht="75" x14ac:dyDescent="0.2">
      <c r="A532" s="36" t="s">
        <v>1310</v>
      </c>
      <c r="B532" s="37" t="s">
        <v>684</v>
      </c>
      <c r="C532" s="37" t="s">
        <v>1311</v>
      </c>
      <c r="D532" s="37" t="s">
        <v>602</v>
      </c>
      <c r="E532" s="38">
        <v>0</v>
      </c>
      <c r="F532" s="38">
        <v>80422.009999999995</v>
      </c>
      <c r="G532" s="46">
        <v>80422.009999999995</v>
      </c>
      <c r="H532" s="46">
        <f t="shared" si="6"/>
        <v>100</v>
      </c>
    </row>
    <row r="533" spans="1:8" ht="75" x14ac:dyDescent="0.2">
      <c r="A533" s="36" t="s">
        <v>642</v>
      </c>
      <c r="B533" s="37" t="s">
        <v>684</v>
      </c>
      <c r="C533" s="37" t="s">
        <v>1311</v>
      </c>
      <c r="D533" s="37" t="s">
        <v>278</v>
      </c>
      <c r="E533" s="38">
        <v>0</v>
      </c>
      <c r="F533" s="38">
        <v>80422.009999999995</v>
      </c>
      <c r="G533" s="46">
        <v>80422.009999999995</v>
      </c>
      <c r="H533" s="46">
        <f t="shared" si="6"/>
        <v>100</v>
      </c>
    </row>
    <row r="534" spans="1:8" ht="18.75" x14ac:dyDescent="0.2">
      <c r="A534" s="36" t="s">
        <v>960</v>
      </c>
      <c r="B534" s="37" t="s">
        <v>684</v>
      </c>
      <c r="C534" s="37" t="s">
        <v>1311</v>
      </c>
      <c r="D534" s="37" t="s">
        <v>334</v>
      </c>
      <c r="E534" s="38">
        <v>0</v>
      </c>
      <c r="F534" s="38">
        <v>80422.009999999995</v>
      </c>
      <c r="G534" s="46">
        <v>80422.009999999995</v>
      </c>
      <c r="H534" s="46">
        <f t="shared" si="6"/>
        <v>100</v>
      </c>
    </row>
    <row r="535" spans="1:8" ht="37.5" x14ac:dyDescent="0.2">
      <c r="A535" s="36" t="s">
        <v>1287</v>
      </c>
      <c r="B535" s="37" t="s">
        <v>684</v>
      </c>
      <c r="C535" s="37" t="s">
        <v>1288</v>
      </c>
      <c r="D535" s="37" t="s">
        <v>602</v>
      </c>
      <c r="E535" s="38">
        <v>0</v>
      </c>
      <c r="F535" s="38">
        <v>154795.76</v>
      </c>
      <c r="G535" s="46">
        <v>154795.76</v>
      </c>
      <c r="H535" s="46">
        <f t="shared" si="6"/>
        <v>100</v>
      </c>
    </row>
    <row r="536" spans="1:8" ht="75" x14ac:dyDescent="0.2">
      <c r="A536" s="36" t="s">
        <v>642</v>
      </c>
      <c r="B536" s="37" t="s">
        <v>684</v>
      </c>
      <c r="C536" s="37" t="s">
        <v>1288</v>
      </c>
      <c r="D536" s="37">
        <v>100</v>
      </c>
      <c r="E536" s="38">
        <v>0</v>
      </c>
      <c r="F536" s="38">
        <v>154795.76</v>
      </c>
      <c r="G536" s="46">
        <v>154795.76</v>
      </c>
      <c r="H536" s="46">
        <f t="shared" si="6"/>
        <v>100</v>
      </c>
    </row>
    <row r="537" spans="1:8" ht="37.5" x14ac:dyDescent="0.2">
      <c r="A537" s="36" t="s">
        <v>924</v>
      </c>
      <c r="B537" s="37" t="s">
        <v>684</v>
      </c>
      <c r="C537" s="37" t="s">
        <v>1288</v>
      </c>
      <c r="D537" s="37">
        <v>120</v>
      </c>
      <c r="E537" s="38">
        <v>0</v>
      </c>
      <c r="F537" s="38">
        <v>154795.76</v>
      </c>
      <c r="G537" s="46">
        <v>154795.76</v>
      </c>
      <c r="H537" s="46">
        <f t="shared" si="6"/>
        <v>100</v>
      </c>
    </row>
    <row r="538" spans="1:8" ht="18.75" x14ac:dyDescent="0.2">
      <c r="A538" s="39" t="s">
        <v>1028</v>
      </c>
      <c r="B538" s="40" t="s">
        <v>793</v>
      </c>
      <c r="C538" s="40" t="s">
        <v>601</v>
      </c>
      <c r="D538" s="40" t="s">
        <v>602</v>
      </c>
      <c r="E538" s="41">
        <v>42104855.359999999</v>
      </c>
      <c r="F538" s="41">
        <v>89213108.450000003</v>
      </c>
      <c r="G538" s="41">
        <v>87969118.870000005</v>
      </c>
      <c r="H538" s="60">
        <f t="shared" si="6"/>
        <v>98.605597762914854</v>
      </c>
    </row>
    <row r="539" spans="1:8" ht="18.75" x14ac:dyDescent="0.2">
      <c r="A539" s="36" t="s">
        <v>1029</v>
      </c>
      <c r="B539" s="37" t="s">
        <v>795</v>
      </c>
      <c r="C539" s="37" t="s">
        <v>601</v>
      </c>
      <c r="D539" s="37" t="s">
        <v>602</v>
      </c>
      <c r="E539" s="38">
        <v>10328365</v>
      </c>
      <c r="F539" s="38">
        <v>10328365</v>
      </c>
      <c r="G539" s="46">
        <v>10009080.77</v>
      </c>
      <c r="H539" s="46">
        <f t="shared" si="6"/>
        <v>96.908666279706409</v>
      </c>
    </row>
    <row r="540" spans="1:8" ht="37.5" x14ac:dyDescent="0.2">
      <c r="A540" s="36" t="s">
        <v>1030</v>
      </c>
      <c r="B540" s="37" t="s">
        <v>795</v>
      </c>
      <c r="C540" s="37" t="s">
        <v>796</v>
      </c>
      <c r="D540" s="37" t="s">
        <v>602</v>
      </c>
      <c r="E540" s="38">
        <v>10328365</v>
      </c>
      <c r="F540" s="38">
        <v>10328365</v>
      </c>
      <c r="G540" s="46">
        <v>10009080.77</v>
      </c>
      <c r="H540" s="46">
        <f t="shared" si="6"/>
        <v>96.908666279706409</v>
      </c>
    </row>
    <row r="541" spans="1:8" ht="18.75" x14ac:dyDescent="0.2">
      <c r="A541" s="36" t="s">
        <v>664</v>
      </c>
      <c r="B541" s="37" t="s">
        <v>795</v>
      </c>
      <c r="C541" s="37" t="s">
        <v>796</v>
      </c>
      <c r="D541" s="37" t="s">
        <v>322</v>
      </c>
      <c r="E541" s="38">
        <v>10328365</v>
      </c>
      <c r="F541" s="38">
        <v>10328365</v>
      </c>
      <c r="G541" s="46">
        <v>10009080.77</v>
      </c>
      <c r="H541" s="46">
        <f t="shared" si="6"/>
        <v>96.908666279706409</v>
      </c>
    </row>
    <row r="542" spans="1:8" ht="37.5" x14ac:dyDescent="0.2">
      <c r="A542" s="36" t="s">
        <v>1031</v>
      </c>
      <c r="B542" s="37" t="s">
        <v>795</v>
      </c>
      <c r="C542" s="37" t="s">
        <v>796</v>
      </c>
      <c r="D542" s="37" t="s">
        <v>402</v>
      </c>
      <c r="E542" s="38">
        <v>10328365</v>
      </c>
      <c r="F542" s="38">
        <v>10328365</v>
      </c>
      <c r="G542" s="46">
        <v>10009080.77</v>
      </c>
      <c r="H542" s="46">
        <f t="shared" si="6"/>
        <v>96.908666279706409</v>
      </c>
    </row>
    <row r="543" spans="1:8" ht="18.75" x14ac:dyDescent="0.2">
      <c r="A543" s="36" t="s">
        <v>1032</v>
      </c>
      <c r="B543" s="37" t="s">
        <v>799</v>
      </c>
      <c r="C543" s="37" t="s">
        <v>601</v>
      </c>
      <c r="D543" s="37" t="s">
        <v>602</v>
      </c>
      <c r="E543" s="38">
        <v>662112</v>
      </c>
      <c r="F543" s="38">
        <v>3485912</v>
      </c>
      <c r="G543" s="38">
        <v>3485912</v>
      </c>
      <c r="H543" s="46">
        <f t="shared" si="6"/>
        <v>100</v>
      </c>
    </row>
    <row r="544" spans="1:8" ht="37.5" x14ac:dyDescent="0.2">
      <c r="A544" s="36" t="s">
        <v>1038</v>
      </c>
      <c r="B544" s="37" t="s">
        <v>799</v>
      </c>
      <c r="C544" s="37" t="s">
        <v>810</v>
      </c>
      <c r="D544" s="37" t="s">
        <v>602</v>
      </c>
      <c r="E544" s="38">
        <v>662112</v>
      </c>
      <c r="F544" s="38">
        <v>662112</v>
      </c>
      <c r="G544" s="46">
        <v>662112</v>
      </c>
      <c r="H544" s="46">
        <f t="shared" si="6"/>
        <v>100</v>
      </c>
    </row>
    <row r="545" spans="1:8" ht="18.75" x14ac:dyDescent="0.2">
      <c r="A545" s="36" t="s">
        <v>664</v>
      </c>
      <c r="B545" s="37" t="s">
        <v>799</v>
      </c>
      <c r="C545" s="37" t="s">
        <v>810</v>
      </c>
      <c r="D545" s="37" t="s">
        <v>322</v>
      </c>
      <c r="E545" s="38">
        <v>662112</v>
      </c>
      <c r="F545" s="38">
        <v>662112</v>
      </c>
      <c r="G545" s="46">
        <v>662112</v>
      </c>
      <c r="H545" s="46">
        <f t="shared" si="6"/>
        <v>100</v>
      </c>
    </row>
    <row r="546" spans="1:8" ht="37.5" x14ac:dyDescent="0.2">
      <c r="A546" s="36" t="s">
        <v>1059</v>
      </c>
      <c r="B546" s="37" t="s">
        <v>799</v>
      </c>
      <c r="C546" s="37" t="s">
        <v>810</v>
      </c>
      <c r="D546" s="37" t="s">
        <v>405</v>
      </c>
      <c r="E546" s="38">
        <v>662112</v>
      </c>
      <c r="F546" s="38">
        <v>662112</v>
      </c>
      <c r="G546" s="46">
        <v>662112</v>
      </c>
      <c r="H546" s="46">
        <f t="shared" si="6"/>
        <v>100</v>
      </c>
    </row>
    <row r="547" spans="1:8" ht="112.5" x14ac:dyDescent="0.2">
      <c r="A547" s="36" t="s">
        <v>1017</v>
      </c>
      <c r="B547" s="37" t="s">
        <v>799</v>
      </c>
      <c r="C547" s="37" t="s">
        <v>830</v>
      </c>
      <c r="D547" s="37" t="s">
        <v>602</v>
      </c>
      <c r="E547" s="38">
        <v>0</v>
      </c>
      <c r="F547" s="38">
        <v>2746600</v>
      </c>
      <c r="G547" s="46">
        <v>2746600</v>
      </c>
      <c r="H547" s="46">
        <f t="shared" si="6"/>
        <v>100</v>
      </c>
    </row>
    <row r="548" spans="1:8" ht="18.75" x14ac:dyDescent="0.2">
      <c r="A548" s="36" t="s">
        <v>664</v>
      </c>
      <c r="B548" s="37" t="s">
        <v>799</v>
      </c>
      <c r="C548" s="37" t="s">
        <v>830</v>
      </c>
      <c r="D548" s="37" t="s">
        <v>322</v>
      </c>
      <c r="E548" s="38">
        <v>0</v>
      </c>
      <c r="F548" s="38">
        <v>2746600</v>
      </c>
      <c r="G548" s="46">
        <v>2746600</v>
      </c>
      <c r="H548" s="46">
        <f t="shared" si="6"/>
        <v>100</v>
      </c>
    </row>
    <row r="549" spans="1:8" ht="37.5" x14ac:dyDescent="0.2">
      <c r="A549" s="36" t="s">
        <v>1031</v>
      </c>
      <c r="B549" s="37" t="s">
        <v>799</v>
      </c>
      <c r="C549" s="37" t="s">
        <v>830</v>
      </c>
      <c r="D549" s="37" t="s">
        <v>402</v>
      </c>
      <c r="E549" s="38">
        <v>0</v>
      </c>
      <c r="F549" s="38">
        <v>2746600</v>
      </c>
      <c r="G549" s="46">
        <v>2746600</v>
      </c>
      <c r="H549" s="46">
        <f t="shared" si="6"/>
        <v>100</v>
      </c>
    </row>
    <row r="550" spans="1:8" ht="112.5" x14ac:dyDescent="0.2">
      <c r="A550" s="36" t="s">
        <v>1017</v>
      </c>
      <c r="B550" s="37" t="s">
        <v>799</v>
      </c>
      <c r="C550" s="37" t="s">
        <v>669</v>
      </c>
      <c r="D550" s="37" t="s">
        <v>602</v>
      </c>
      <c r="E550" s="38">
        <v>0</v>
      </c>
      <c r="F550" s="38">
        <v>44800</v>
      </c>
      <c r="G550" s="46">
        <v>44800</v>
      </c>
      <c r="H550" s="46">
        <f t="shared" si="6"/>
        <v>100</v>
      </c>
    </row>
    <row r="551" spans="1:8" ht="18.75" x14ac:dyDescent="0.2">
      <c r="A551" s="36" t="s">
        <v>664</v>
      </c>
      <c r="B551" s="37" t="s">
        <v>799</v>
      </c>
      <c r="C551" s="37" t="s">
        <v>669</v>
      </c>
      <c r="D551" s="37" t="s">
        <v>322</v>
      </c>
      <c r="E551" s="38">
        <v>0</v>
      </c>
      <c r="F551" s="38">
        <v>44800</v>
      </c>
      <c r="G551" s="46">
        <v>44800</v>
      </c>
      <c r="H551" s="46">
        <f t="shared" si="6"/>
        <v>100</v>
      </c>
    </row>
    <row r="552" spans="1:8" ht="37.5" x14ac:dyDescent="0.2">
      <c r="A552" s="36" t="s">
        <v>1031</v>
      </c>
      <c r="B552" s="37" t="s">
        <v>799</v>
      </c>
      <c r="C552" s="37" t="s">
        <v>669</v>
      </c>
      <c r="D552" s="37" t="s">
        <v>402</v>
      </c>
      <c r="E552" s="38">
        <v>0</v>
      </c>
      <c r="F552" s="38">
        <v>44800</v>
      </c>
      <c r="G552" s="46">
        <v>44800</v>
      </c>
      <c r="H552" s="46">
        <f t="shared" si="6"/>
        <v>100</v>
      </c>
    </row>
    <row r="553" spans="1:8" ht="93.75" x14ac:dyDescent="0.2">
      <c r="A553" s="36" t="s">
        <v>1027</v>
      </c>
      <c r="B553" s="37" t="s">
        <v>799</v>
      </c>
      <c r="C553" s="37" t="s">
        <v>688</v>
      </c>
      <c r="D553" s="37" t="s">
        <v>602</v>
      </c>
      <c r="E553" s="38">
        <v>0</v>
      </c>
      <c r="F553" s="38">
        <v>32400</v>
      </c>
      <c r="G553" s="46">
        <v>32400</v>
      </c>
      <c r="H553" s="46">
        <f t="shared" si="6"/>
        <v>100</v>
      </c>
    </row>
    <row r="554" spans="1:8" ht="18.75" x14ac:dyDescent="0.2">
      <c r="A554" s="36" t="s">
        <v>664</v>
      </c>
      <c r="B554" s="37" t="s">
        <v>799</v>
      </c>
      <c r="C554" s="37" t="s">
        <v>688</v>
      </c>
      <c r="D554" s="37" t="s">
        <v>322</v>
      </c>
      <c r="E554" s="38">
        <v>0</v>
      </c>
      <c r="F554" s="38">
        <v>32400</v>
      </c>
      <c r="G554" s="46">
        <v>32400</v>
      </c>
      <c r="H554" s="46">
        <f t="shared" si="6"/>
        <v>100</v>
      </c>
    </row>
    <row r="555" spans="1:8" ht="37.5" x14ac:dyDescent="0.2">
      <c r="A555" s="36" t="s">
        <v>1031</v>
      </c>
      <c r="B555" s="37" t="s">
        <v>799</v>
      </c>
      <c r="C555" s="37" t="s">
        <v>688</v>
      </c>
      <c r="D555" s="37" t="s">
        <v>402</v>
      </c>
      <c r="E555" s="38">
        <v>0</v>
      </c>
      <c r="F555" s="38">
        <v>32400</v>
      </c>
      <c r="G555" s="46">
        <v>32400</v>
      </c>
      <c r="H555" s="46">
        <f t="shared" si="6"/>
        <v>100</v>
      </c>
    </row>
    <row r="556" spans="1:8" ht="18.75" x14ac:dyDescent="0.2">
      <c r="A556" s="36" t="s">
        <v>1034</v>
      </c>
      <c r="B556" s="37" t="s">
        <v>803</v>
      </c>
      <c r="C556" s="37" t="s">
        <v>601</v>
      </c>
      <c r="D556" s="37" t="s">
        <v>602</v>
      </c>
      <c r="E556" s="38">
        <v>31076378.359999999</v>
      </c>
      <c r="F556" s="38">
        <v>35024647.689999998</v>
      </c>
      <c r="G556" s="38">
        <v>34099976.759999998</v>
      </c>
      <c r="H556" s="46">
        <f t="shared" si="6"/>
        <v>97.359942237865809</v>
      </c>
    </row>
    <row r="557" spans="1:8" ht="56.25" x14ac:dyDescent="0.2">
      <c r="A557" s="36" t="s">
        <v>1033</v>
      </c>
      <c r="B557" s="37" t="s">
        <v>803</v>
      </c>
      <c r="C557" s="37" t="s">
        <v>800</v>
      </c>
      <c r="D557" s="37" t="s">
        <v>602</v>
      </c>
      <c r="E557" s="38">
        <v>141600</v>
      </c>
      <c r="F557" s="38">
        <v>141600</v>
      </c>
      <c r="G557" s="46">
        <v>125600</v>
      </c>
      <c r="H557" s="46">
        <f t="shared" si="6"/>
        <v>88.700564971751419</v>
      </c>
    </row>
    <row r="558" spans="1:8" ht="18.75" x14ac:dyDescent="0.2">
      <c r="A558" s="36" t="s">
        <v>664</v>
      </c>
      <c r="B558" s="37" t="s">
        <v>803</v>
      </c>
      <c r="C558" s="37" t="s">
        <v>800</v>
      </c>
      <c r="D558" s="37" t="s">
        <v>322</v>
      </c>
      <c r="E558" s="38">
        <v>141600</v>
      </c>
      <c r="F558" s="38">
        <v>141600</v>
      </c>
      <c r="G558" s="46">
        <v>125600</v>
      </c>
      <c r="H558" s="46">
        <f t="shared" si="6"/>
        <v>88.700564971751419</v>
      </c>
    </row>
    <row r="559" spans="1:8" ht="37.5" x14ac:dyDescent="0.2">
      <c r="A559" s="36" t="s">
        <v>1031</v>
      </c>
      <c r="B559" s="37" t="s">
        <v>803</v>
      </c>
      <c r="C559" s="37" t="s">
        <v>800</v>
      </c>
      <c r="D559" s="37" t="s">
        <v>402</v>
      </c>
      <c r="E559" s="38">
        <v>141600</v>
      </c>
      <c r="F559" s="38">
        <v>141600</v>
      </c>
      <c r="G559" s="46">
        <v>125600</v>
      </c>
      <c r="H559" s="46">
        <f t="shared" si="6"/>
        <v>88.700564971751419</v>
      </c>
    </row>
    <row r="560" spans="1:8" ht="22.5" customHeight="1" x14ac:dyDescent="0.2">
      <c r="A560" s="43" t="s">
        <v>935</v>
      </c>
      <c r="B560" s="44" t="s">
        <v>803</v>
      </c>
      <c r="C560" s="44" t="s">
        <v>804</v>
      </c>
      <c r="D560" s="44" t="s">
        <v>602</v>
      </c>
      <c r="E560" s="45">
        <v>235000</v>
      </c>
      <c r="F560" s="45">
        <v>235000</v>
      </c>
      <c r="G560" s="46">
        <v>119000</v>
      </c>
      <c r="H560" s="46">
        <f t="shared" si="6"/>
        <v>50.638297872340424</v>
      </c>
    </row>
    <row r="561" spans="1:8" ht="29.25" customHeight="1" x14ac:dyDescent="0.2">
      <c r="A561" s="43" t="s">
        <v>643</v>
      </c>
      <c r="B561" s="44" t="s">
        <v>803</v>
      </c>
      <c r="C561" s="44" t="s">
        <v>804</v>
      </c>
      <c r="D561" s="44" t="s">
        <v>282</v>
      </c>
      <c r="E561" s="45">
        <v>235000</v>
      </c>
      <c r="F561" s="45">
        <v>235000</v>
      </c>
      <c r="G561" s="46">
        <v>119000</v>
      </c>
      <c r="H561" s="46">
        <f t="shared" si="6"/>
        <v>50.638297872340424</v>
      </c>
    </row>
    <row r="562" spans="1:8" ht="37.5" x14ac:dyDescent="0.2">
      <c r="A562" s="36" t="s">
        <v>928</v>
      </c>
      <c r="B562" s="37" t="s">
        <v>803</v>
      </c>
      <c r="C562" s="37" t="s">
        <v>804</v>
      </c>
      <c r="D562" s="37" t="s">
        <v>284</v>
      </c>
      <c r="E562" s="38">
        <v>235000</v>
      </c>
      <c r="F562" s="38">
        <v>235000</v>
      </c>
      <c r="G562" s="46">
        <v>119000</v>
      </c>
      <c r="H562" s="46">
        <f t="shared" si="6"/>
        <v>50.638297872340424</v>
      </c>
    </row>
    <row r="563" spans="1:8" ht="37.5" x14ac:dyDescent="0.2">
      <c r="A563" s="36" t="s">
        <v>935</v>
      </c>
      <c r="B563" s="37" t="s">
        <v>803</v>
      </c>
      <c r="C563" s="37" t="s">
        <v>805</v>
      </c>
      <c r="D563" s="37" t="s">
        <v>602</v>
      </c>
      <c r="E563" s="38">
        <v>15443765</v>
      </c>
      <c r="F563" s="38">
        <v>19863165</v>
      </c>
      <c r="G563" s="46">
        <v>19070501</v>
      </c>
      <c r="H563" s="46">
        <f t="shared" si="6"/>
        <v>96.009377156158152</v>
      </c>
    </row>
    <row r="564" spans="1:8" ht="18.75" x14ac:dyDescent="0.2">
      <c r="A564" s="36" t="s">
        <v>664</v>
      </c>
      <c r="B564" s="37" t="s">
        <v>803</v>
      </c>
      <c r="C564" s="37" t="s">
        <v>805</v>
      </c>
      <c r="D564" s="37" t="s">
        <v>322</v>
      </c>
      <c r="E564" s="38">
        <v>15443765</v>
      </c>
      <c r="F564" s="38">
        <v>19863165</v>
      </c>
      <c r="G564" s="46">
        <v>19070501</v>
      </c>
      <c r="H564" s="46">
        <f t="shared" si="6"/>
        <v>96.009377156158152</v>
      </c>
    </row>
    <row r="565" spans="1:8" ht="37.5" x14ac:dyDescent="0.2">
      <c r="A565" s="36" t="s">
        <v>1031</v>
      </c>
      <c r="B565" s="37" t="s">
        <v>803</v>
      </c>
      <c r="C565" s="42" t="s">
        <v>805</v>
      </c>
      <c r="D565" s="37" t="s">
        <v>402</v>
      </c>
      <c r="E565" s="38">
        <v>11877672</v>
      </c>
      <c r="F565" s="38">
        <v>13067148</v>
      </c>
      <c r="G565" s="46">
        <v>12324484</v>
      </c>
      <c r="H565" s="46">
        <f t="shared" si="6"/>
        <v>94.316556298283288</v>
      </c>
    </row>
    <row r="566" spans="1:8" ht="37.5" x14ac:dyDescent="0.2">
      <c r="A566" s="36" t="s">
        <v>801</v>
      </c>
      <c r="B566" s="37" t="s">
        <v>803</v>
      </c>
      <c r="C566" s="42" t="s">
        <v>805</v>
      </c>
      <c r="D566" s="37" t="s">
        <v>324</v>
      </c>
      <c r="E566" s="38">
        <v>3566093</v>
      </c>
      <c r="F566" s="38">
        <v>6796017</v>
      </c>
      <c r="G566" s="46">
        <v>6746017</v>
      </c>
      <c r="H566" s="46">
        <f t="shared" si="6"/>
        <v>99.264274942219828</v>
      </c>
    </row>
    <row r="567" spans="1:8" ht="37.5" x14ac:dyDescent="0.2">
      <c r="A567" s="36" t="s">
        <v>1035</v>
      </c>
      <c r="B567" s="37" t="s">
        <v>803</v>
      </c>
      <c r="C567" s="42" t="s">
        <v>806</v>
      </c>
      <c r="D567" s="37" t="s">
        <v>602</v>
      </c>
      <c r="E567" s="38">
        <v>518257.43</v>
      </c>
      <c r="F567" s="38">
        <v>492696.26</v>
      </c>
      <c r="G567" s="46">
        <v>492696.26</v>
      </c>
      <c r="H567" s="46">
        <f t="shared" si="6"/>
        <v>100</v>
      </c>
    </row>
    <row r="568" spans="1:8" ht="18.75" x14ac:dyDescent="0.2">
      <c r="A568" s="36" t="s">
        <v>664</v>
      </c>
      <c r="B568" s="37" t="s">
        <v>803</v>
      </c>
      <c r="C568" s="42" t="s">
        <v>806</v>
      </c>
      <c r="D568" s="37" t="s">
        <v>322</v>
      </c>
      <c r="E568" s="38">
        <v>518257.43</v>
      </c>
      <c r="F568" s="38">
        <v>492696.26</v>
      </c>
      <c r="G568" s="46">
        <v>492696.26</v>
      </c>
      <c r="H568" s="46">
        <f t="shared" si="6"/>
        <v>100</v>
      </c>
    </row>
    <row r="569" spans="1:8" ht="37.5" x14ac:dyDescent="0.2">
      <c r="A569" s="36" t="s">
        <v>1031</v>
      </c>
      <c r="B569" s="37" t="s">
        <v>803</v>
      </c>
      <c r="C569" s="42" t="s">
        <v>806</v>
      </c>
      <c r="D569" s="37" t="s">
        <v>402</v>
      </c>
      <c r="E569" s="38">
        <v>518257.43</v>
      </c>
      <c r="F569" s="38">
        <v>492696.26</v>
      </c>
      <c r="G569" s="46">
        <v>492696.26</v>
      </c>
      <c r="H569" s="46">
        <f t="shared" si="6"/>
        <v>100</v>
      </c>
    </row>
    <row r="570" spans="1:8" ht="93.75" x14ac:dyDescent="0.2">
      <c r="A570" s="36" t="s">
        <v>1060</v>
      </c>
      <c r="B570" s="37" t="s">
        <v>803</v>
      </c>
      <c r="C570" s="42" t="s">
        <v>905</v>
      </c>
      <c r="D570" s="37" t="s">
        <v>602</v>
      </c>
      <c r="E570" s="38">
        <v>8553507.9299999997</v>
      </c>
      <c r="F570" s="38">
        <v>8553507.9299999997</v>
      </c>
      <c r="G570" s="46">
        <v>8553501</v>
      </c>
      <c r="H570" s="46">
        <f t="shared" si="6"/>
        <v>99.999918980609408</v>
      </c>
    </row>
    <row r="571" spans="1:8" ht="37.5" x14ac:dyDescent="0.2">
      <c r="A571" s="36" t="s">
        <v>770</v>
      </c>
      <c r="B571" s="37" t="s">
        <v>803</v>
      </c>
      <c r="C571" s="42" t="s">
        <v>905</v>
      </c>
      <c r="D571" s="37" t="s">
        <v>380</v>
      </c>
      <c r="E571" s="38">
        <v>8553507.9299999997</v>
      </c>
      <c r="F571" s="38">
        <v>8553507.9299999997</v>
      </c>
      <c r="G571" s="46">
        <v>8553501</v>
      </c>
      <c r="H571" s="46">
        <f t="shared" si="6"/>
        <v>99.999918980609408</v>
      </c>
    </row>
    <row r="572" spans="1:8" ht="18.75" x14ac:dyDescent="0.2">
      <c r="A572" s="36" t="s">
        <v>970</v>
      </c>
      <c r="B572" s="37" t="s">
        <v>803</v>
      </c>
      <c r="C572" s="42" t="s">
        <v>905</v>
      </c>
      <c r="D572" s="37" t="s">
        <v>382</v>
      </c>
      <c r="E572" s="38">
        <v>8553507.9299999997</v>
      </c>
      <c r="F572" s="38">
        <v>8553507.9299999997</v>
      </c>
      <c r="G572" s="46">
        <v>8553501</v>
      </c>
      <c r="H572" s="46">
        <f t="shared" si="6"/>
        <v>99.999918980609408</v>
      </c>
    </row>
    <row r="573" spans="1:8" ht="75" x14ac:dyDescent="0.2">
      <c r="A573" s="36" t="s">
        <v>1036</v>
      </c>
      <c r="B573" s="37" t="s">
        <v>803</v>
      </c>
      <c r="C573" s="42" t="s">
        <v>833</v>
      </c>
      <c r="D573" s="37" t="s">
        <v>602</v>
      </c>
      <c r="E573" s="38">
        <v>6184248</v>
      </c>
      <c r="F573" s="38">
        <v>5182451</v>
      </c>
      <c r="G573" s="46">
        <v>5182451</v>
      </c>
      <c r="H573" s="46">
        <f t="shared" si="6"/>
        <v>100</v>
      </c>
    </row>
    <row r="574" spans="1:8" ht="18.75" x14ac:dyDescent="0.2">
      <c r="A574" s="36" t="s">
        <v>664</v>
      </c>
      <c r="B574" s="37" t="s">
        <v>803</v>
      </c>
      <c r="C574" s="37" t="s">
        <v>833</v>
      </c>
      <c r="D574" s="37" t="s">
        <v>322</v>
      </c>
      <c r="E574" s="38">
        <v>6184248</v>
      </c>
      <c r="F574" s="38">
        <v>5182451</v>
      </c>
      <c r="G574" s="46">
        <v>5182451</v>
      </c>
      <c r="H574" s="46">
        <f t="shared" ref="H574:H632" si="7">G574/F574*100</f>
        <v>100</v>
      </c>
    </row>
    <row r="575" spans="1:8" ht="37.5" x14ac:dyDescent="0.2">
      <c r="A575" s="43" t="s">
        <v>1031</v>
      </c>
      <c r="B575" s="37" t="s">
        <v>803</v>
      </c>
      <c r="C575" s="37" t="s">
        <v>833</v>
      </c>
      <c r="D575" s="37" t="s">
        <v>402</v>
      </c>
      <c r="E575" s="38">
        <v>6184248</v>
      </c>
      <c r="F575" s="38">
        <v>5182451</v>
      </c>
      <c r="G575" s="46">
        <v>5182451</v>
      </c>
      <c r="H575" s="46">
        <f t="shared" si="7"/>
        <v>100</v>
      </c>
    </row>
    <row r="576" spans="1:8" ht="37.5" x14ac:dyDescent="0.2">
      <c r="A576" s="36" t="s">
        <v>974</v>
      </c>
      <c r="B576" s="37" t="s">
        <v>803</v>
      </c>
      <c r="C576" s="37" t="s">
        <v>710</v>
      </c>
      <c r="D576" s="37" t="s">
        <v>602</v>
      </c>
      <c r="E576" s="38">
        <v>0</v>
      </c>
      <c r="F576" s="38">
        <v>556227.5</v>
      </c>
      <c r="G576" s="46">
        <v>556227.5</v>
      </c>
      <c r="H576" s="46">
        <f t="shared" si="7"/>
        <v>100</v>
      </c>
    </row>
    <row r="577" spans="1:8" ht="18.75" x14ac:dyDescent="0.2">
      <c r="A577" s="36" t="s">
        <v>644</v>
      </c>
      <c r="B577" s="37" t="s">
        <v>803</v>
      </c>
      <c r="C577" s="37" t="s">
        <v>710</v>
      </c>
      <c r="D577" s="37" t="s">
        <v>286</v>
      </c>
      <c r="E577" s="38">
        <v>0</v>
      </c>
      <c r="F577" s="38">
        <v>556227.5</v>
      </c>
      <c r="G577" s="46">
        <v>556227.5</v>
      </c>
      <c r="H577" s="46">
        <f t="shared" si="7"/>
        <v>100</v>
      </c>
    </row>
    <row r="578" spans="1:8" ht="18.75" x14ac:dyDescent="0.2">
      <c r="A578" s="36" t="s">
        <v>975</v>
      </c>
      <c r="B578" s="37" t="s">
        <v>803</v>
      </c>
      <c r="C578" s="37" t="s">
        <v>710</v>
      </c>
      <c r="D578" s="37" t="s">
        <v>393</v>
      </c>
      <c r="E578" s="38">
        <v>0</v>
      </c>
      <c r="F578" s="38">
        <v>556227.5</v>
      </c>
      <c r="G578" s="46">
        <v>556227.5</v>
      </c>
      <c r="H578" s="46">
        <f t="shared" si="7"/>
        <v>100</v>
      </c>
    </row>
    <row r="579" spans="1:8" ht="18.75" x14ac:dyDescent="0.2">
      <c r="A579" s="36" t="s">
        <v>1037</v>
      </c>
      <c r="B579" s="37" t="s">
        <v>808</v>
      </c>
      <c r="C579" s="37" t="s">
        <v>601</v>
      </c>
      <c r="D579" s="37" t="s">
        <v>602</v>
      </c>
      <c r="E579" s="38">
        <v>38000</v>
      </c>
      <c r="F579" s="38">
        <v>40374183.759999998</v>
      </c>
      <c r="G579" s="46">
        <v>40374149.340000004</v>
      </c>
      <c r="H579" s="46">
        <f t="shared" si="7"/>
        <v>99.999914747502515</v>
      </c>
    </row>
    <row r="580" spans="1:8" ht="37.5" x14ac:dyDescent="0.2">
      <c r="A580" s="36" t="s">
        <v>1039</v>
      </c>
      <c r="B580" s="37" t="s">
        <v>808</v>
      </c>
      <c r="C580" s="37" t="s">
        <v>809</v>
      </c>
      <c r="D580" s="37" t="s">
        <v>602</v>
      </c>
      <c r="E580" s="38">
        <v>38000</v>
      </c>
      <c r="F580" s="38">
        <v>38000</v>
      </c>
      <c r="G580" s="46">
        <v>37965.58</v>
      </c>
      <c r="H580" s="46">
        <f t="shared" si="7"/>
        <v>99.909421052631586</v>
      </c>
    </row>
    <row r="581" spans="1:8" ht="37.5" x14ac:dyDescent="0.2">
      <c r="A581" s="36" t="s">
        <v>643</v>
      </c>
      <c r="B581" s="37" t="s">
        <v>808</v>
      </c>
      <c r="C581" s="37" t="s">
        <v>809</v>
      </c>
      <c r="D581" s="37" t="s">
        <v>282</v>
      </c>
      <c r="E581" s="38">
        <v>38000</v>
      </c>
      <c r="F581" s="38">
        <v>38000</v>
      </c>
      <c r="G581" s="46">
        <v>37965.58</v>
      </c>
      <c r="H581" s="46">
        <f t="shared" si="7"/>
        <v>99.909421052631586</v>
      </c>
    </row>
    <row r="582" spans="1:8" ht="37.5" x14ac:dyDescent="0.2">
      <c r="A582" s="36" t="s">
        <v>928</v>
      </c>
      <c r="B582" s="37" t="s">
        <v>808</v>
      </c>
      <c r="C582" s="37" t="s">
        <v>809</v>
      </c>
      <c r="D582" s="37" t="s">
        <v>284</v>
      </c>
      <c r="E582" s="38">
        <v>38000</v>
      </c>
      <c r="F582" s="38">
        <v>38000</v>
      </c>
      <c r="G582" s="46">
        <v>37965.58</v>
      </c>
      <c r="H582" s="46">
        <f t="shared" si="7"/>
        <v>99.909421052631586</v>
      </c>
    </row>
    <row r="583" spans="1:8" ht="18.75" x14ac:dyDescent="0.2">
      <c r="A583" s="36" t="s">
        <v>1172</v>
      </c>
      <c r="B583" s="37" t="s">
        <v>808</v>
      </c>
      <c r="C583" s="37" t="s">
        <v>1173</v>
      </c>
      <c r="D583" s="37" t="s">
        <v>602</v>
      </c>
      <c r="E583" s="38">
        <v>0</v>
      </c>
      <c r="F583" s="38">
        <v>40336183.759999998</v>
      </c>
      <c r="G583" s="46">
        <v>40336183.759999998</v>
      </c>
      <c r="H583" s="46">
        <f t="shared" si="7"/>
        <v>100</v>
      </c>
    </row>
    <row r="584" spans="1:8" ht="18.75" x14ac:dyDescent="0.2">
      <c r="A584" s="36" t="s">
        <v>664</v>
      </c>
      <c r="B584" s="37" t="s">
        <v>808</v>
      </c>
      <c r="C584" s="37" t="s">
        <v>1173</v>
      </c>
      <c r="D584" s="37" t="s">
        <v>322</v>
      </c>
      <c r="E584" s="38">
        <v>0</v>
      </c>
      <c r="F584" s="38">
        <v>40336183.759999998</v>
      </c>
      <c r="G584" s="46">
        <v>40336183.759999998</v>
      </c>
      <c r="H584" s="46">
        <f t="shared" si="7"/>
        <v>100</v>
      </c>
    </row>
    <row r="585" spans="1:8" ht="37.5" x14ac:dyDescent="0.2">
      <c r="A585" s="36" t="s">
        <v>801</v>
      </c>
      <c r="B585" s="37" t="s">
        <v>808</v>
      </c>
      <c r="C585" s="37" t="s">
        <v>1173</v>
      </c>
      <c r="D585" s="37" t="s">
        <v>324</v>
      </c>
      <c r="E585" s="38">
        <v>0</v>
      </c>
      <c r="F585" s="38">
        <v>40336183.759999998</v>
      </c>
      <c r="G585" s="46">
        <v>40336183.759999998</v>
      </c>
      <c r="H585" s="46">
        <f t="shared" si="7"/>
        <v>100</v>
      </c>
    </row>
    <row r="586" spans="1:8" ht="18.75" x14ac:dyDescent="0.2">
      <c r="A586" s="39" t="s">
        <v>1040</v>
      </c>
      <c r="B586" s="40" t="s">
        <v>690</v>
      </c>
      <c r="C586" s="40" t="s">
        <v>601</v>
      </c>
      <c r="D586" s="40" t="s">
        <v>602</v>
      </c>
      <c r="E586" s="41">
        <v>474594531.32999998</v>
      </c>
      <c r="F586" s="41">
        <v>491396013.69</v>
      </c>
      <c r="G586" s="60">
        <v>478804527.00999999</v>
      </c>
      <c r="H586" s="60">
        <f t="shared" si="7"/>
        <v>97.437609111753304</v>
      </c>
    </row>
    <row r="587" spans="1:8" ht="18.75" x14ac:dyDescent="0.2">
      <c r="A587" s="36" t="s">
        <v>1041</v>
      </c>
      <c r="B587" s="37" t="s">
        <v>692</v>
      </c>
      <c r="C587" s="37" t="s">
        <v>601</v>
      </c>
      <c r="D587" s="37" t="s">
        <v>602</v>
      </c>
      <c r="E587" s="38">
        <v>31879608</v>
      </c>
      <c r="F587" s="38">
        <v>50496003.240000002</v>
      </c>
      <c r="G587" s="46">
        <v>49631252.229999997</v>
      </c>
      <c r="H587" s="46">
        <f t="shared" si="7"/>
        <v>98.287486227593163</v>
      </c>
    </row>
    <row r="588" spans="1:8" ht="56.25" x14ac:dyDescent="0.2">
      <c r="A588" s="36" t="s">
        <v>1042</v>
      </c>
      <c r="B588" s="37" t="s">
        <v>692</v>
      </c>
      <c r="C588" s="37" t="s">
        <v>695</v>
      </c>
      <c r="D588" s="37" t="s">
        <v>602</v>
      </c>
      <c r="E588" s="38">
        <v>10000</v>
      </c>
      <c r="F588" s="38">
        <v>372756</v>
      </c>
      <c r="G588" s="46">
        <v>372756</v>
      </c>
      <c r="H588" s="46">
        <f t="shared" si="7"/>
        <v>100</v>
      </c>
    </row>
    <row r="589" spans="1:8" ht="37.5" x14ac:dyDescent="0.2">
      <c r="A589" s="36" t="s">
        <v>658</v>
      </c>
      <c r="B589" s="37" t="s">
        <v>692</v>
      </c>
      <c r="C589" s="37" t="s">
        <v>695</v>
      </c>
      <c r="D589" s="37" t="s">
        <v>315</v>
      </c>
      <c r="E589" s="38">
        <v>10000</v>
      </c>
      <c r="F589" s="38">
        <v>372756</v>
      </c>
      <c r="G589" s="46">
        <v>372756</v>
      </c>
      <c r="H589" s="46">
        <f t="shared" si="7"/>
        <v>100</v>
      </c>
    </row>
    <row r="590" spans="1:8" ht="18.75" x14ac:dyDescent="0.2">
      <c r="A590" s="36" t="s">
        <v>949</v>
      </c>
      <c r="B590" s="37" t="s">
        <v>692</v>
      </c>
      <c r="C590" s="37" t="s">
        <v>695</v>
      </c>
      <c r="D590" s="37" t="s">
        <v>317</v>
      </c>
      <c r="E590" s="38">
        <v>10000</v>
      </c>
      <c r="F590" s="38">
        <v>372756</v>
      </c>
      <c r="G590" s="46">
        <v>372756</v>
      </c>
      <c r="H590" s="46">
        <f t="shared" si="7"/>
        <v>100</v>
      </c>
    </row>
    <row r="591" spans="1:8" ht="18.75" x14ac:dyDescent="0.2">
      <c r="A591" s="36" t="s">
        <v>1043</v>
      </c>
      <c r="B591" s="37" t="s">
        <v>692</v>
      </c>
      <c r="C591" s="37" t="s">
        <v>696</v>
      </c>
      <c r="D591" s="37" t="s">
        <v>602</v>
      </c>
      <c r="E591" s="38">
        <v>27281417</v>
      </c>
      <c r="F591" s="38">
        <v>44986350.939999998</v>
      </c>
      <c r="G591" s="46">
        <v>44266097.960000001</v>
      </c>
      <c r="H591" s="46">
        <f t="shared" si="7"/>
        <v>98.398952204501697</v>
      </c>
    </row>
    <row r="592" spans="1:8" ht="37.5" x14ac:dyDescent="0.2">
      <c r="A592" s="36" t="s">
        <v>658</v>
      </c>
      <c r="B592" s="37" t="s">
        <v>692</v>
      </c>
      <c r="C592" s="37" t="s">
        <v>696</v>
      </c>
      <c r="D592" s="37" t="s">
        <v>315</v>
      </c>
      <c r="E592" s="38">
        <v>27281417</v>
      </c>
      <c r="F592" s="38">
        <v>44986350.939999998</v>
      </c>
      <c r="G592" s="46">
        <v>44266097.960000001</v>
      </c>
      <c r="H592" s="46">
        <f t="shared" si="7"/>
        <v>98.398952204501697</v>
      </c>
    </row>
    <row r="593" spans="1:8" ht="18.75" x14ac:dyDescent="0.2">
      <c r="A593" s="36" t="s">
        <v>949</v>
      </c>
      <c r="B593" s="37" t="s">
        <v>692</v>
      </c>
      <c r="C593" s="37" t="s">
        <v>696</v>
      </c>
      <c r="D593" s="37" t="s">
        <v>317</v>
      </c>
      <c r="E593" s="38">
        <v>11610831</v>
      </c>
      <c r="F593" s="38">
        <v>18117233.940000001</v>
      </c>
      <c r="G593" s="46">
        <v>17681967.57</v>
      </c>
      <c r="H593" s="46">
        <f t="shared" si="7"/>
        <v>97.597500968185869</v>
      </c>
    </row>
    <row r="594" spans="1:8" ht="18.75" x14ac:dyDescent="0.2">
      <c r="A594" s="36" t="s">
        <v>999</v>
      </c>
      <c r="B594" s="37" t="s">
        <v>692</v>
      </c>
      <c r="C594" s="37" t="s">
        <v>696</v>
      </c>
      <c r="D594" s="37" t="s">
        <v>340</v>
      </c>
      <c r="E594" s="38">
        <v>15670586</v>
      </c>
      <c r="F594" s="38">
        <v>26869117</v>
      </c>
      <c r="G594" s="46">
        <v>26584130.390000001</v>
      </c>
      <c r="H594" s="46">
        <f t="shared" si="7"/>
        <v>98.939352528778684</v>
      </c>
    </row>
    <row r="595" spans="1:8" ht="37.5" x14ac:dyDescent="0.2">
      <c r="A595" s="36" t="s">
        <v>1044</v>
      </c>
      <c r="B595" s="37" t="s">
        <v>692</v>
      </c>
      <c r="C595" s="37" t="s">
        <v>694</v>
      </c>
      <c r="D595" s="37" t="s">
        <v>602</v>
      </c>
      <c r="E595" s="38">
        <v>2375945</v>
      </c>
      <c r="F595" s="38">
        <v>2580845</v>
      </c>
      <c r="G595" s="46">
        <v>2451095.7999999998</v>
      </c>
      <c r="H595" s="46">
        <f t="shared" si="7"/>
        <v>94.97260780868281</v>
      </c>
    </row>
    <row r="596" spans="1:8" ht="37.5" x14ac:dyDescent="0.2">
      <c r="A596" s="36" t="s">
        <v>643</v>
      </c>
      <c r="B596" s="37" t="s">
        <v>692</v>
      </c>
      <c r="C596" s="37" t="s">
        <v>694</v>
      </c>
      <c r="D596" s="37" t="s">
        <v>282</v>
      </c>
      <c r="E596" s="38">
        <v>1258435</v>
      </c>
      <c r="F596" s="38">
        <v>1258435</v>
      </c>
      <c r="G596" s="46">
        <v>1218878</v>
      </c>
      <c r="H596" s="46">
        <f t="shared" si="7"/>
        <v>96.856651316913471</v>
      </c>
    </row>
    <row r="597" spans="1:8" ht="37.5" x14ac:dyDescent="0.2">
      <c r="A597" s="36" t="s">
        <v>928</v>
      </c>
      <c r="B597" s="37" t="s">
        <v>692</v>
      </c>
      <c r="C597" s="37" t="s">
        <v>694</v>
      </c>
      <c r="D597" s="37" t="s">
        <v>284</v>
      </c>
      <c r="E597" s="38">
        <v>1258435</v>
      </c>
      <c r="F597" s="38">
        <v>1258435</v>
      </c>
      <c r="G597" s="46">
        <v>1218878</v>
      </c>
      <c r="H597" s="46">
        <f t="shared" si="7"/>
        <v>96.856651316913471</v>
      </c>
    </row>
    <row r="598" spans="1:8" ht="37.5" x14ac:dyDescent="0.2">
      <c r="A598" s="36" t="s">
        <v>658</v>
      </c>
      <c r="B598" s="37" t="s">
        <v>692</v>
      </c>
      <c r="C598" s="37" t="s">
        <v>694</v>
      </c>
      <c r="D598" s="37" t="s">
        <v>315</v>
      </c>
      <c r="E598" s="38">
        <v>1117510</v>
      </c>
      <c r="F598" s="38">
        <v>1322410</v>
      </c>
      <c r="G598" s="46">
        <v>1232217.8</v>
      </c>
      <c r="H598" s="46">
        <f t="shared" si="7"/>
        <v>93.17970977230965</v>
      </c>
    </row>
    <row r="599" spans="1:8" ht="18.75" x14ac:dyDescent="0.2">
      <c r="A599" s="36" t="s">
        <v>949</v>
      </c>
      <c r="B599" s="37" t="s">
        <v>692</v>
      </c>
      <c r="C599" s="37" t="s">
        <v>694</v>
      </c>
      <c r="D599" s="37" t="s">
        <v>317</v>
      </c>
      <c r="E599" s="38">
        <v>1117510</v>
      </c>
      <c r="F599" s="38">
        <v>1322410</v>
      </c>
      <c r="G599" s="46">
        <v>1232217.8</v>
      </c>
      <c r="H599" s="46">
        <f t="shared" si="7"/>
        <v>93.17970977230965</v>
      </c>
    </row>
    <row r="600" spans="1:8" ht="37.5" x14ac:dyDescent="0.2">
      <c r="A600" s="36" t="s">
        <v>950</v>
      </c>
      <c r="B600" s="37" t="s">
        <v>692</v>
      </c>
      <c r="C600" s="37" t="s">
        <v>693</v>
      </c>
      <c r="D600" s="37" t="s">
        <v>602</v>
      </c>
      <c r="E600" s="38">
        <v>2212246</v>
      </c>
      <c r="F600" s="38">
        <v>2546419</v>
      </c>
      <c r="G600" s="46">
        <v>2531670.17</v>
      </c>
      <c r="H600" s="46">
        <f t="shared" si="7"/>
        <v>99.420801132885046</v>
      </c>
    </row>
    <row r="601" spans="1:8" ht="75" x14ac:dyDescent="0.2">
      <c r="A601" s="36" t="s">
        <v>642</v>
      </c>
      <c r="B601" s="37" t="s">
        <v>692</v>
      </c>
      <c r="C601" s="37" t="s">
        <v>693</v>
      </c>
      <c r="D601" s="37" t="s">
        <v>278</v>
      </c>
      <c r="E601" s="38">
        <v>2203346</v>
      </c>
      <c r="F601" s="38">
        <v>2537519</v>
      </c>
      <c r="G601" s="46">
        <v>2524770.17</v>
      </c>
      <c r="H601" s="46">
        <f t="shared" si="7"/>
        <v>99.497586816098718</v>
      </c>
    </row>
    <row r="602" spans="1:8" ht="18.75" x14ac:dyDescent="0.2">
      <c r="A602" s="36" t="s">
        <v>960</v>
      </c>
      <c r="B602" s="37" t="s">
        <v>692</v>
      </c>
      <c r="C602" s="37" t="s">
        <v>693</v>
      </c>
      <c r="D602" s="37" t="s">
        <v>334</v>
      </c>
      <c r="E602" s="38">
        <v>2203346</v>
      </c>
      <c r="F602" s="38">
        <v>2537519</v>
      </c>
      <c r="G602" s="46">
        <v>2524770.17</v>
      </c>
      <c r="H602" s="46">
        <f t="shared" si="7"/>
        <v>99.497586816098718</v>
      </c>
    </row>
    <row r="603" spans="1:8" ht="37.5" x14ac:dyDescent="0.2">
      <c r="A603" s="36" t="s">
        <v>643</v>
      </c>
      <c r="B603" s="37" t="s">
        <v>692</v>
      </c>
      <c r="C603" s="37" t="s">
        <v>693</v>
      </c>
      <c r="D603" s="37" t="s">
        <v>282</v>
      </c>
      <c r="E603" s="38">
        <v>8900</v>
      </c>
      <c r="F603" s="38">
        <v>8900</v>
      </c>
      <c r="G603" s="46">
        <v>6900</v>
      </c>
      <c r="H603" s="46">
        <f t="shared" si="7"/>
        <v>77.528089887640448</v>
      </c>
    </row>
    <row r="604" spans="1:8" ht="37.5" x14ac:dyDescent="0.2">
      <c r="A604" s="36" t="s">
        <v>928</v>
      </c>
      <c r="B604" s="37" t="s">
        <v>692</v>
      </c>
      <c r="C604" s="37" t="s">
        <v>693</v>
      </c>
      <c r="D604" s="37" t="s">
        <v>284</v>
      </c>
      <c r="E604" s="38">
        <v>8900</v>
      </c>
      <c r="F604" s="38">
        <v>8900</v>
      </c>
      <c r="G604" s="46">
        <v>6900</v>
      </c>
      <c r="H604" s="46">
        <f t="shared" si="7"/>
        <v>77.528089887640448</v>
      </c>
    </row>
    <row r="605" spans="1:8" ht="56.25" x14ac:dyDescent="0.2">
      <c r="A605" s="36" t="s">
        <v>1308</v>
      </c>
      <c r="B605" s="37" t="s">
        <v>692</v>
      </c>
      <c r="C605" s="37" t="s">
        <v>1309</v>
      </c>
      <c r="D605" s="37" t="s">
        <v>602</v>
      </c>
      <c r="E605" s="38">
        <v>0</v>
      </c>
      <c r="F605" s="38">
        <v>9632.2999999999993</v>
      </c>
      <c r="G605" s="46">
        <v>9632.2999999999993</v>
      </c>
      <c r="H605" s="46">
        <f t="shared" si="7"/>
        <v>100</v>
      </c>
    </row>
    <row r="606" spans="1:8" ht="75" x14ac:dyDescent="0.2">
      <c r="A606" s="36" t="s">
        <v>642</v>
      </c>
      <c r="B606" s="37" t="s">
        <v>692</v>
      </c>
      <c r="C606" s="37" t="s">
        <v>1309</v>
      </c>
      <c r="D606" s="37" t="s">
        <v>278</v>
      </c>
      <c r="E606" s="38">
        <v>0</v>
      </c>
      <c r="F606" s="38">
        <v>9632.2999999999993</v>
      </c>
      <c r="G606" s="46">
        <v>9632.2999999999993</v>
      </c>
      <c r="H606" s="46">
        <f t="shared" si="7"/>
        <v>100</v>
      </c>
    </row>
    <row r="607" spans="1:8" ht="18.75" x14ac:dyDescent="0.2">
      <c r="A607" s="36" t="s">
        <v>960</v>
      </c>
      <c r="B607" s="37" t="s">
        <v>692</v>
      </c>
      <c r="C607" s="37" t="s">
        <v>1309</v>
      </c>
      <c r="D607" s="37" t="s">
        <v>334</v>
      </c>
      <c r="E607" s="38">
        <v>0</v>
      </c>
      <c r="F607" s="38">
        <v>9632.2999999999993</v>
      </c>
      <c r="G607" s="46">
        <v>9632.2999999999993</v>
      </c>
      <c r="H607" s="46">
        <f t="shared" si="7"/>
        <v>100</v>
      </c>
    </row>
    <row r="608" spans="1:8" ht="18.75" x14ac:dyDescent="0.2">
      <c r="A608" s="36" t="s">
        <v>1045</v>
      </c>
      <c r="B608" s="37" t="s">
        <v>812</v>
      </c>
      <c r="C608" s="37" t="s">
        <v>601</v>
      </c>
      <c r="D608" s="37" t="s">
        <v>602</v>
      </c>
      <c r="E608" s="38">
        <v>424206449.32999998</v>
      </c>
      <c r="F608" s="38">
        <v>418766726.04000002</v>
      </c>
      <c r="G608" s="46">
        <v>407553346.99000001</v>
      </c>
      <c r="H608" s="46">
        <f t="shared" si="7"/>
        <v>97.322285092696475</v>
      </c>
    </row>
    <row r="609" spans="1:8" ht="37.5" x14ac:dyDescent="0.2">
      <c r="A609" s="36" t="s">
        <v>1174</v>
      </c>
      <c r="B609" s="37" t="s">
        <v>812</v>
      </c>
      <c r="C609" s="37" t="s">
        <v>1175</v>
      </c>
      <c r="D609" s="37" t="s">
        <v>602</v>
      </c>
      <c r="E609" s="38">
        <v>172953333.33000001</v>
      </c>
      <c r="F609" s="38">
        <v>221253706.25999999</v>
      </c>
      <c r="G609" s="46">
        <v>210734588.97999999</v>
      </c>
      <c r="H609" s="46">
        <f t="shared" si="7"/>
        <v>95.245676351455671</v>
      </c>
    </row>
    <row r="610" spans="1:8" ht="37.5" x14ac:dyDescent="0.2">
      <c r="A610" s="36" t="s">
        <v>770</v>
      </c>
      <c r="B610" s="37" t="s">
        <v>812</v>
      </c>
      <c r="C610" s="37" t="s">
        <v>1175</v>
      </c>
      <c r="D610" s="37" t="s">
        <v>380</v>
      </c>
      <c r="E610" s="38">
        <v>172953333.33000001</v>
      </c>
      <c r="F610" s="38">
        <v>221253706.25999999</v>
      </c>
      <c r="G610" s="46">
        <v>210734588.97999999</v>
      </c>
      <c r="H610" s="46">
        <f t="shared" si="7"/>
        <v>95.245676351455671</v>
      </c>
    </row>
    <row r="611" spans="1:8" ht="18.75" x14ac:dyDescent="0.2">
      <c r="A611" s="36" t="s">
        <v>970</v>
      </c>
      <c r="B611" s="37" t="s">
        <v>812</v>
      </c>
      <c r="C611" s="37" t="s">
        <v>1175</v>
      </c>
      <c r="D611" s="37" t="s">
        <v>382</v>
      </c>
      <c r="E611" s="38">
        <v>172953333.33000001</v>
      </c>
      <c r="F611" s="38">
        <v>221253706.25999999</v>
      </c>
      <c r="G611" s="46">
        <v>210734588.97999999</v>
      </c>
      <c r="H611" s="46">
        <f t="shared" si="7"/>
        <v>95.245676351455671</v>
      </c>
    </row>
    <row r="612" spans="1:8" ht="37.5" x14ac:dyDescent="0.2">
      <c r="A612" s="36" t="s">
        <v>987</v>
      </c>
      <c r="B612" s="37" t="s">
        <v>812</v>
      </c>
      <c r="C612" s="37" t="s">
        <v>813</v>
      </c>
      <c r="D612" s="37" t="s">
        <v>602</v>
      </c>
      <c r="E612" s="38">
        <v>251253116</v>
      </c>
      <c r="F612" s="38">
        <v>197513019.78</v>
      </c>
      <c r="G612" s="46">
        <v>196818758.00999999</v>
      </c>
      <c r="H612" s="46">
        <f t="shared" si="7"/>
        <v>99.648498225193805</v>
      </c>
    </row>
    <row r="613" spans="1:8" ht="37.5" x14ac:dyDescent="0.2">
      <c r="A613" s="36" t="s">
        <v>770</v>
      </c>
      <c r="B613" s="37" t="s">
        <v>812</v>
      </c>
      <c r="C613" s="37" t="s">
        <v>813</v>
      </c>
      <c r="D613" s="37" t="s">
        <v>380</v>
      </c>
      <c r="E613" s="38">
        <v>251253116</v>
      </c>
      <c r="F613" s="38">
        <v>197513019.78</v>
      </c>
      <c r="G613" s="46">
        <v>196818758.00999999</v>
      </c>
      <c r="H613" s="46">
        <f t="shared" si="7"/>
        <v>99.648498225193805</v>
      </c>
    </row>
    <row r="614" spans="1:8" ht="18.75" x14ac:dyDescent="0.2">
      <c r="A614" s="36" t="s">
        <v>970</v>
      </c>
      <c r="B614" s="37" t="s">
        <v>812</v>
      </c>
      <c r="C614" s="37" t="s">
        <v>813</v>
      </c>
      <c r="D614" s="37" t="s">
        <v>382</v>
      </c>
      <c r="E614" s="38">
        <v>251253116</v>
      </c>
      <c r="F614" s="38">
        <v>197513019.78</v>
      </c>
      <c r="G614" s="46">
        <v>196818758.00999999</v>
      </c>
      <c r="H614" s="46">
        <f t="shared" si="7"/>
        <v>99.648498225193805</v>
      </c>
    </row>
    <row r="615" spans="1:8" ht="18.75" x14ac:dyDescent="0.2">
      <c r="A615" s="36" t="s">
        <v>1046</v>
      </c>
      <c r="B615" s="37" t="s">
        <v>699</v>
      </c>
      <c r="C615" s="37" t="s">
        <v>601</v>
      </c>
      <c r="D615" s="37" t="s">
        <v>602</v>
      </c>
      <c r="E615" s="38">
        <v>18508474</v>
      </c>
      <c r="F615" s="38">
        <v>22133284.41</v>
      </c>
      <c r="G615" s="46">
        <v>21619927.789999999</v>
      </c>
      <c r="H615" s="46">
        <f t="shared" si="7"/>
        <v>97.680612553968444</v>
      </c>
    </row>
    <row r="616" spans="1:8" ht="18.75" x14ac:dyDescent="0.2">
      <c r="A616" s="36" t="s">
        <v>1008</v>
      </c>
      <c r="B616" s="37" t="s">
        <v>699</v>
      </c>
      <c r="C616" s="37" t="s">
        <v>700</v>
      </c>
      <c r="D616" s="37" t="s">
        <v>602</v>
      </c>
      <c r="E616" s="38">
        <v>18508474</v>
      </c>
      <c r="F616" s="38">
        <v>22133284.41</v>
      </c>
      <c r="G616" s="46">
        <v>21619927.789999999</v>
      </c>
      <c r="H616" s="46">
        <f t="shared" si="7"/>
        <v>97.680612553968444</v>
      </c>
    </row>
    <row r="617" spans="1:8" ht="37.5" x14ac:dyDescent="0.2">
      <c r="A617" s="36" t="s">
        <v>658</v>
      </c>
      <c r="B617" s="37" t="s">
        <v>699</v>
      </c>
      <c r="C617" s="37" t="s">
        <v>700</v>
      </c>
      <c r="D617" s="37" t="s">
        <v>315</v>
      </c>
      <c r="E617" s="38">
        <v>18508474</v>
      </c>
      <c r="F617" s="38">
        <v>22133284.41</v>
      </c>
      <c r="G617" s="46">
        <v>21619927.789999999</v>
      </c>
      <c r="H617" s="46">
        <f t="shared" si="7"/>
        <v>97.680612553968444</v>
      </c>
    </row>
    <row r="618" spans="1:8" ht="18.75" x14ac:dyDescent="0.2">
      <c r="A618" s="36" t="s">
        <v>949</v>
      </c>
      <c r="B618" s="37" t="s">
        <v>699</v>
      </c>
      <c r="C618" s="37" t="s">
        <v>700</v>
      </c>
      <c r="D618" s="37" t="s">
        <v>317</v>
      </c>
      <c r="E618" s="38">
        <v>18508474</v>
      </c>
      <c r="F618" s="38">
        <v>22133284.41</v>
      </c>
      <c r="G618" s="46">
        <v>21619927.789999999</v>
      </c>
      <c r="H618" s="46">
        <f t="shared" si="7"/>
        <v>97.680612553968444</v>
      </c>
    </row>
    <row r="619" spans="1:8" ht="37.5" x14ac:dyDescent="0.2">
      <c r="A619" s="39" t="s">
        <v>1047</v>
      </c>
      <c r="B619" s="40" t="s">
        <v>618</v>
      </c>
      <c r="C619" s="40" t="s">
        <v>601</v>
      </c>
      <c r="D619" s="40" t="s">
        <v>602</v>
      </c>
      <c r="E619" s="41">
        <v>53342.47</v>
      </c>
      <c r="F619" s="41">
        <v>39780.83</v>
      </c>
      <c r="G619" s="60">
        <v>39780.83</v>
      </c>
      <c r="H619" s="60">
        <f t="shared" si="7"/>
        <v>100</v>
      </c>
    </row>
    <row r="620" spans="1:8" ht="37.5" x14ac:dyDescent="0.2">
      <c r="A620" s="36" t="s">
        <v>1048</v>
      </c>
      <c r="B620" s="37" t="s">
        <v>620</v>
      </c>
      <c r="C620" s="37" t="s">
        <v>601</v>
      </c>
      <c r="D620" s="37" t="s">
        <v>602</v>
      </c>
      <c r="E620" s="38">
        <v>53342.47</v>
      </c>
      <c r="F620" s="38">
        <v>39780.83</v>
      </c>
      <c r="G620" s="46">
        <v>39780.83</v>
      </c>
      <c r="H620" s="46">
        <f t="shared" si="7"/>
        <v>100</v>
      </c>
    </row>
    <row r="621" spans="1:8" ht="18.75" x14ac:dyDescent="0.2">
      <c r="A621" s="36" t="s">
        <v>1049</v>
      </c>
      <c r="B621" s="37" t="s">
        <v>620</v>
      </c>
      <c r="C621" s="37" t="s">
        <v>622</v>
      </c>
      <c r="D621" s="37" t="s">
        <v>602</v>
      </c>
      <c r="E621" s="38">
        <v>53342.47</v>
      </c>
      <c r="F621" s="38">
        <v>39780.83</v>
      </c>
      <c r="G621" s="46">
        <v>39780.83</v>
      </c>
      <c r="H621" s="46">
        <f t="shared" si="7"/>
        <v>100</v>
      </c>
    </row>
    <row r="622" spans="1:8" ht="37.5" x14ac:dyDescent="0.2">
      <c r="A622" s="36" t="s">
        <v>645</v>
      </c>
      <c r="B622" s="37" t="s">
        <v>620</v>
      </c>
      <c r="C622" s="37" t="s">
        <v>622</v>
      </c>
      <c r="D622" s="37" t="s">
        <v>295</v>
      </c>
      <c r="E622" s="38">
        <v>53342.47</v>
      </c>
      <c r="F622" s="38">
        <v>39780.83</v>
      </c>
      <c r="G622" s="46">
        <v>39780.83</v>
      </c>
      <c r="H622" s="46">
        <f t="shared" si="7"/>
        <v>100</v>
      </c>
    </row>
    <row r="623" spans="1:8" ht="18.75" x14ac:dyDescent="0.2">
      <c r="A623" s="36" t="s">
        <v>646</v>
      </c>
      <c r="B623" s="37" t="s">
        <v>620</v>
      </c>
      <c r="C623" s="37" t="s">
        <v>622</v>
      </c>
      <c r="D623" s="37" t="s">
        <v>296</v>
      </c>
      <c r="E623" s="38">
        <v>53342.47</v>
      </c>
      <c r="F623" s="38">
        <v>39780.83</v>
      </c>
      <c r="G623" s="46">
        <v>39780.83</v>
      </c>
      <c r="H623" s="46">
        <f t="shared" si="7"/>
        <v>100</v>
      </c>
    </row>
    <row r="624" spans="1:8" ht="56.25" x14ac:dyDescent="0.2">
      <c r="A624" s="39" t="s">
        <v>1050</v>
      </c>
      <c r="B624" s="40" t="s">
        <v>626</v>
      </c>
      <c r="C624" s="40" t="s">
        <v>601</v>
      </c>
      <c r="D624" s="40" t="s">
        <v>602</v>
      </c>
      <c r="E624" s="41">
        <v>19674500</v>
      </c>
      <c r="F624" s="41">
        <v>16049431.17</v>
      </c>
      <c r="G624" s="60">
        <v>16049431.17</v>
      </c>
      <c r="H624" s="60">
        <f t="shared" si="7"/>
        <v>100</v>
      </c>
    </row>
    <row r="625" spans="1:8" ht="56.25" x14ac:dyDescent="0.2">
      <c r="A625" s="36" t="s">
        <v>1051</v>
      </c>
      <c r="B625" s="37" t="s">
        <v>628</v>
      </c>
      <c r="C625" s="37" t="s">
        <v>601</v>
      </c>
      <c r="D625" s="37" t="s">
        <v>602</v>
      </c>
      <c r="E625" s="38">
        <v>9674500</v>
      </c>
      <c r="F625" s="38">
        <v>9674500</v>
      </c>
      <c r="G625" s="46">
        <v>9674500</v>
      </c>
      <c r="H625" s="46">
        <f t="shared" si="7"/>
        <v>100</v>
      </c>
    </row>
    <row r="626" spans="1:8" ht="56.25" x14ac:dyDescent="0.2">
      <c r="A626" s="36" t="s">
        <v>1052</v>
      </c>
      <c r="B626" s="37" t="s">
        <v>628</v>
      </c>
      <c r="C626" s="37" t="s">
        <v>630</v>
      </c>
      <c r="D626" s="37" t="s">
        <v>602</v>
      </c>
      <c r="E626" s="38">
        <v>4174500</v>
      </c>
      <c r="F626" s="38">
        <v>4174500</v>
      </c>
      <c r="G626" s="46">
        <v>4174500</v>
      </c>
      <c r="H626" s="46">
        <f t="shared" si="7"/>
        <v>100</v>
      </c>
    </row>
    <row r="627" spans="1:8" ht="18.75" x14ac:dyDescent="0.2">
      <c r="A627" s="36" t="s">
        <v>647</v>
      </c>
      <c r="B627" s="37" t="s">
        <v>628</v>
      </c>
      <c r="C627" s="37" t="s">
        <v>630</v>
      </c>
      <c r="D627" s="37" t="s">
        <v>300</v>
      </c>
      <c r="E627" s="38">
        <v>4174500</v>
      </c>
      <c r="F627" s="38">
        <v>4174500</v>
      </c>
      <c r="G627" s="46">
        <v>4174500</v>
      </c>
      <c r="H627" s="46">
        <f t="shared" si="7"/>
        <v>100</v>
      </c>
    </row>
    <row r="628" spans="1:8" ht="18.75" x14ac:dyDescent="0.2">
      <c r="A628" s="36" t="s">
        <v>1053</v>
      </c>
      <c r="B628" s="37" t="s">
        <v>628</v>
      </c>
      <c r="C628" s="37" t="s">
        <v>630</v>
      </c>
      <c r="D628" s="37" t="s">
        <v>302</v>
      </c>
      <c r="E628" s="38">
        <v>4174500</v>
      </c>
      <c r="F628" s="38">
        <v>4174500</v>
      </c>
      <c r="G628" s="46">
        <v>4174500</v>
      </c>
      <c r="H628" s="46">
        <f t="shared" si="7"/>
        <v>100</v>
      </c>
    </row>
    <row r="629" spans="1:8" ht="18.75" x14ac:dyDescent="0.2">
      <c r="A629" s="36" t="s">
        <v>1054</v>
      </c>
      <c r="B629" s="37" t="s">
        <v>628</v>
      </c>
      <c r="C629" s="37" t="s">
        <v>634</v>
      </c>
      <c r="D629" s="37" t="s">
        <v>602</v>
      </c>
      <c r="E629" s="38">
        <v>5500000</v>
      </c>
      <c r="F629" s="38">
        <v>5500000</v>
      </c>
      <c r="G629" s="46">
        <v>5500000</v>
      </c>
      <c r="H629" s="46">
        <f t="shared" si="7"/>
        <v>100</v>
      </c>
    </row>
    <row r="630" spans="1:8" ht="18.75" x14ac:dyDescent="0.2">
      <c r="A630" s="36" t="s">
        <v>647</v>
      </c>
      <c r="B630" s="37" t="s">
        <v>628</v>
      </c>
      <c r="C630" s="37" t="s">
        <v>634</v>
      </c>
      <c r="D630" s="37" t="s">
        <v>300</v>
      </c>
      <c r="E630" s="38">
        <v>5500000</v>
      </c>
      <c r="F630" s="38">
        <v>5500000</v>
      </c>
      <c r="G630" s="46">
        <v>5500000</v>
      </c>
      <c r="H630" s="46">
        <f t="shared" si="7"/>
        <v>100</v>
      </c>
    </row>
    <row r="631" spans="1:8" ht="18.75" x14ac:dyDescent="0.2">
      <c r="A631" s="36" t="s">
        <v>1053</v>
      </c>
      <c r="B631" s="37" t="s">
        <v>628</v>
      </c>
      <c r="C631" s="37" t="s">
        <v>634</v>
      </c>
      <c r="D631" s="37" t="s">
        <v>302</v>
      </c>
      <c r="E631" s="38">
        <v>5500000</v>
      </c>
      <c r="F631" s="38">
        <v>5500000</v>
      </c>
      <c r="G631" s="46">
        <v>5500000</v>
      </c>
      <c r="H631" s="46">
        <f t="shared" si="7"/>
        <v>100</v>
      </c>
    </row>
    <row r="632" spans="1:8" ht="18.75" x14ac:dyDescent="0.2">
      <c r="A632" s="36" t="s">
        <v>1061</v>
      </c>
      <c r="B632" s="37" t="s">
        <v>636</v>
      </c>
      <c r="C632" s="37" t="s">
        <v>601</v>
      </c>
      <c r="D632" s="37" t="s">
        <v>602</v>
      </c>
      <c r="E632" s="38">
        <v>10000000</v>
      </c>
      <c r="F632" s="38">
        <v>6374931.1699999999</v>
      </c>
      <c r="G632" s="46">
        <v>6374931.1699999999</v>
      </c>
      <c r="H632" s="46">
        <f t="shared" si="7"/>
        <v>100</v>
      </c>
    </row>
    <row r="633" spans="1:8" ht="18.75" x14ac:dyDescent="0.2">
      <c r="A633" s="36" t="s">
        <v>1062</v>
      </c>
      <c r="B633" s="37" t="s">
        <v>636</v>
      </c>
      <c r="C633" s="37" t="s">
        <v>638</v>
      </c>
      <c r="D633" s="37" t="s">
        <v>602</v>
      </c>
      <c r="E633" s="56">
        <v>10000000</v>
      </c>
      <c r="F633" s="56">
        <v>6374931.1699999999</v>
      </c>
      <c r="G633" s="59">
        <v>6374931.1699999999</v>
      </c>
      <c r="H633" s="46">
        <f>G633/F633*100</f>
        <v>100</v>
      </c>
    </row>
    <row r="634" spans="1:8" ht="18.75" x14ac:dyDescent="0.2">
      <c r="A634" s="36" t="s">
        <v>647</v>
      </c>
      <c r="B634" s="37" t="s">
        <v>636</v>
      </c>
      <c r="C634" s="37" t="s">
        <v>638</v>
      </c>
      <c r="D634" s="54" t="s">
        <v>300</v>
      </c>
      <c r="E634" s="57">
        <v>10000000</v>
      </c>
      <c r="F634" s="57">
        <v>6374931.1699999999</v>
      </c>
      <c r="G634" s="48">
        <v>6374931.1699999999</v>
      </c>
      <c r="H634" s="46">
        <f t="shared" ref="H634:H636" si="8">G634/F634*100</f>
        <v>100</v>
      </c>
    </row>
    <row r="635" spans="1:8" ht="18.75" x14ac:dyDescent="0.2">
      <c r="A635" s="36" t="s">
        <v>972</v>
      </c>
      <c r="B635" s="37" t="s">
        <v>636</v>
      </c>
      <c r="C635" s="37" t="s">
        <v>638</v>
      </c>
      <c r="D635" s="54" t="s">
        <v>306</v>
      </c>
      <c r="E635" s="57">
        <v>10000000</v>
      </c>
      <c r="F635" s="57">
        <v>6374931.1699999999</v>
      </c>
      <c r="G635" s="48">
        <v>6374931.1699999999</v>
      </c>
      <c r="H635" s="46">
        <f t="shared" si="8"/>
        <v>100</v>
      </c>
    </row>
    <row r="636" spans="1:8" ht="18.75" x14ac:dyDescent="0.2">
      <c r="A636" s="39" t="s">
        <v>834</v>
      </c>
      <c r="B636" s="40"/>
      <c r="C636" s="40"/>
      <c r="D636" s="55"/>
      <c r="E636" s="58">
        <v>3633105586.0700002</v>
      </c>
      <c r="F636" s="58">
        <v>3502053222.4299998</v>
      </c>
      <c r="G636" s="58">
        <v>3404006267.8699999</v>
      </c>
      <c r="H636" s="60">
        <f t="shared" si="8"/>
        <v>97.200300842602061</v>
      </c>
    </row>
    <row r="637" spans="1:8" ht="23.25" customHeight="1" x14ac:dyDescent="0.2">
      <c r="E637" s="28"/>
      <c r="F637" s="28"/>
      <c r="G637" s="28"/>
      <c r="H637" s="28"/>
    </row>
    <row r="638" spans="1:8" ht="23.25" customHeight="1" x14ac:dyDescent="0.2">
      <c r="E638" s="28"/>
      <c r="F638" s="28"/>
      <c r="G638" s="28"/>
      <c r="H638" s="28"/>
    </row>
    <row r="639" spans="1:8" ht="23.25" customHeight="1" x14ac:dyDescent="0.2">
      <c r="E639" s="28"/>
      <c r="F639" s="28"/>
      <c r="G639" s="28"/>
      <c r="H639" s="28"/>
    </row>
    <row r="640" spans="1:8" ht="23.25" customHeight="1" x14ac:dyDescent="0.2">
      <c r="E640" s="28"/>
      <c r="F640" s="28"/>
      <c r="G640" s="28"/>
      <c r="H640" s="28"/>
    </row>
    <row r="641" spans="1:8" ht="23.25" customHeight="1" x14ac:dyDescent="0.2">
      <c r="E641" s="28"/>
      <c r="F641" s="28"/>
      <c r="G641" s="28"/>
      <c r="H641" s="28"/>
    </row>
    <row r="643" spans="1:8" ht="23.25" x14ac:dyDescent="0.35">
      <c r="A643" s="70"/>
      <c r="B643" s="69"/>
      <c r="C643" s="71"/>
      <c r="D643" s="71"/>
      <c r="E643" s="20"/>
      <c r="H643" s="72"/>
    </row>
    <row r="644" spans="1:8" ht="27" customHeight="1" x14ac:dyDescent="0.35">
      <c r="A644" s="70"/>
      <c r="B644" s="69"/>
      <c r="C644" s="71"/>
      <c r="D644" s="71"/>
      <c r="E644" s="21"/>
      <c r="F644" s="28"/>
      <c r="G644" s="74"/>
      <c r="H644" s="73"/>
    </row>
  </sheetData>
  <mergeCells count="16">
    <mergeCell ref="H9:H10"/>
    <mergeCell ref="A6:H6"/>
    <mergeCell ref="A7:H7"/>
    <mergeCell ref="A9:A10"/>
    <mergeCell ref="B9:B10"/>
    <mergeCell ref="C9:C10"/>
    <mergeCell ref="D9:D10"/>
    <mergeCell ref="E9:E10"/>
    <mergeCell ref="F9:F10"/>
    <mergeCell ref="G9:G10"/>
    <mergeCell ref="A8:H8"/>
    <mergeCell ref="G1:H1"/>
    <mergeCell ref="G2:H2"/>
    <mergeCell ref="G3:H3"/>
    <mergeCell ref="G4:H4"/>
    <mergeCell ref="A5:H5"/>
  </mergeCells>
  <pageMargins left="0.39370080000000002" right="0.39370080000000002" top="0.55826770000000003" bottom="0.51259840000000001" header="0.3" footer="0.3"/>
  <pageSetup paperSize="9" scale="44" fitToHeight="0" orientation="portrait" r:id="rId1"/>
  <headerFooter differentFirst="1">
    <oddHeader>&amp;C&amp;P</oddHeader>
    <firstHeader>&amp;C&amp;P</firstHeader>
  </headerFooter>
  <rowBreaks count="4" manualBreakCount="4">
    <brk id="336" max="7" man="1"/>
    <brk id="384" max="7" man="1"/>
    <brk id="432" max="7" man="1"/>
    <brk id="470"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09"/>
  <sheetViews>
    <sheetView tabSelected="1" view="pageBreakPreview" topLeftCell="B5" zoomScaleNormal="100" zoomScaleSheetLayoutView="100" workbookViewId="0">
      <selection activeCell="I14" sqref="I14"/>
    </sheetView>
  </sheetViews>
  <sheetFormatPr defaultRowHeight="12.75" x14ac:dyDescent="0.2"/>
  <cols>
    <col min="1" max="1" width="64.7109375" style="24" customWidth="1"/>
    <col min="2" max="2" width="7.7109375" style="24" customWidth="1"/>
    <col min="3" max="3" width="9.85546875" style="24" customWidth="1"/>
    <col min="4" max="4" width="11.140625" style="24" customWidth="1"/>
    <col min="5" max="5" width="7.5703125" style="24" customWidth="1"/>
    <col min="6" max="6" width="11.85546875" style="24" customWidth="1"/>
    <col min="7" max="7" width="7.7109375" style="24" customWidth="1"/>
    <col min="8" max="8" width="29.28515625" style="24" customWidth="1"/>
    <col min="9" max="9" width="28.140625" style="24" customWidth="1"/>
    <col min="10" max="10" width="26.7109375" style="24" customWidth="1"/>
    <col min="11" max="11" width="23.5703125" style="24" customWidth="1"/>
    <col min="12" max="12" width="14" style="24" customWidth="1"/>
    <col min="13" max="14" width="14.28515625" style="24" customWidth="1"/>
    <col min="15" max="15" width="10.140625" style="24" bestFit="1" customWidth="1"/>
    <col min="16" max="16384" width="9.140625" style="24"/>
  </cols>
  <sheetData>
    <row r="1" spans="1:15" ht="23.25" customHeight="1" x14ac:dyDescent="0.2">
      <c r="A1" s="23"/>
      <c r="B1" s="23"/>
      <c r="C1" s="23"/>
      <c r="D1" s="23"/>
      <c r="E1" s="23"/>
      <c r="F1" s="23"/>
      <c r="G1" s="23"/>
      <c r="H1" s="23"/>
      <c r="I1" s="171" t="s">
        <v>428</v>
      </c>
      <c r="J1" s="171"/>
      <c r="K1" s="171"/>
    </row>
    <row r="2" spans="1:15" ht="21.75" customHeight="1" x14ac:dyDescent="0.2">
      <c r="A2" s="23"/>
      <c r="B2" s="23"/>
      <c r="C2" s="23"/>
      <c r="D2" s="23"/>
      <c r="E2" s="23"/>
      <c r="F2" s="23"/>
      <c r="G2" s="23"/>
      <c r="H2" s="23"/>
      <c r="I2" s="171" t="s">
        <v>1344</v>
      </c>
      <c r="J2" s="171"/>
      <c r="K2" s="171"/>
    </row>
    <row r="3" spans="1:15" ht="21.75" customHeight="1" x14ac:dyDescent="0.2">
      <c r="A3" s="23"/>
      <c r="B3" s="23"/>
      <c r="C3" s="23"/>
      <c r="D3" s="23"/>
      <c r="E3" s="23"/>
      <c r="F3" s="23"/>
      <c r="G3" s="23"/>
      <c r="H3" s="23"/>
      <c r="I3" s="171" t="s">
        <v>1342</v>
      </c>
      <c r="J3" s="171"/>
      <c r="K3" s="171"/>
    </row>
    <row r="4" spans="1:15" ht="24.75" customHeight="1" x14ac:dyDescent="0.2">
      <c r="A4" s="23"/>
      <c r="B4" s="23"/>
      <c r="C4" s="23"/>
      <c r="D4" s="23"/>
      <c r="E4" s="23"/>
      <c r="F4" s="23"/>
      <c r="G4" s="23"/>
      <c r="H4" s="23"/>
      <c r="I4" s="171" t="s">
        <v>1325</v>
      </c>
      <c r="J4" s="171"/>
      <c r="K4" s="171"/>
    </row>
    <row r="5" spans="1:15" ht="18.75" x14ac:dyDescent="0.2">
      <c r="A5" s="23"/>
      <c r="B5" s="23"/>
      <c r="C5" s="23"/>
      <c r="D5" s="23"/>
      <c r="E5" s="23"/>
      <c r="F5" s="23"/>
      <c r="G5" s="23"/>
      <c r="H5" s="23"/>
      <c r="I5" s="23"/>
      <c r="J5" s="23"/>
      <c r="K5" s="23"/>
    </row>
    <row r="6" spans="1:15" ht="15.95" customHeight="1" x14ac:dyDescent="0.2">
      <c r="A6" s="25" t="s">
        <v>258</v>
      </c>
      <c r="B6" s="25" t="s">
        <v>258</v>
      </c>
      <c r="C6" s="25" t="s">
        <v>258</v>
      </c>
      <c r="D6" s="25" t="s">
        <v>258</v>
      </c>
      <c r="E6" s="26" t="s">
        <v>258</v>
      </c>
      <c r="F6" s="26" t="s">
        <v>258</v>
      </c>
      <c r="G6" s="26" t="s">
        <v>258</v>
      </c>
      <c r="H6" s="26" t="s">
        <v>258</v>
      </c>
      <c r="I6" s="184" t="s">
        <v>258</v>
      </c>
      <c r="J6" s="184"/>
      <c r="K6" s="184"/>
    </row>
    <row r="7" spans="1:15" ht="40.5" customHeight="1" x14ac:dyDescent="0.2">
      <c r="A7" s="172" t="s">
        <v>1327</v>
      </c>
      <c r="B7" s="172"/>
      <c r="C7" s="172"/>
      <c r="D7" s="172"/>
      <c r="E7" s="172"/>
      <c r="F7" s="172"/>
      <c r="G7" s="172"/>
      <c r="H7" s="172"/>
      <c r="I7" s="172"/>
      <c r="J7" s="172"/>
      <c r="K7" s="172"/>
    </row>
    <row r="8" spans="1:15" ht="24" customHeight="1" x14ac:dyDescent="0.2">
      <c r="A8" s="181" t="s">
        <v>1081</v>
      </c>
      <c r="B8" s="181"/>
      <c r="C8" s="181"/>
      <c r="D8" s="181"/>
      <c r="E8" s="181"/>
      <c r="F8" s="181"/>
      <c r="G8" s="181"/>
      <c r="H8" s="181"/>
      <c r="I8" s="181"/>
      <c r="J8" s="181"/>
      <c r="K8" s="181"/>
    </row>
    <row r="9" spans="1:15" ht="129" customHeight="1" x14ac:dyDescent="0.2">
      <c r="A9" s="61" t="s">
        <v>259</v>
      </c>
      <c r="B9" s="61" t="s">
        <v>429</v>
      </c>
      <c r="C9" s="61" t="s">
        <v>1336</v>
      </c>
      <c r="D9" s="61" t="s">
        <v>1337</v>
      </c>
      <c r="E9" s="61" t="s">
        <v>260</v>
      </c>
      <c r="F9" s="61" t="s">
        <v>430</v>
      </c>
      <c r="G9" s="61" t="s">
        <v>262</v>
      </c>
      <c r="H9" s="61" t="s">
        <v>1083</v>
      </c>
      <c r="I9" s="61" t="s">
        <v>1086</v>
      </c>
      <c r="J9" s="61" t="s">
        <v>1326</v>
      </c>
      <c r="K9" s="61" t="s">
        <v>597</v>
      </c>
    </row>
    <row r="10" spans="1:15" ht="20.85" customHeight="1" x14ac:dyDescent="0.2">
      <c r="A10" s="61" t="s">
        <v>263</v>
      </c>
      <c r="B10" s="61" t="s">
        <v>264</v>
      </c>
      <c r="C10" s="61" t="s">
        <v>265</v>
      </c>
      <c r="D10" s="61" t="s">
        <v>266</v>
      </c>
      <c r="E10" s="61" t="s">
        <v>267</v>
      </c>
      <c r="F10" s="61" t="s">
        <v>268</v>
      </c>
      <c r="G10" s="61" t="s">
        <v>269</v>
      </c>
      <c r="H10" s="61" t="s">
        <v>270</v>
      </c>
      <c r="I10" s="61" t="s">
        <v>271</v>
      </c>
      <c r="J10" s="61"/>
      <c r="K10" s="61" t="s">
        <v>373</v>
      </c>
    </row>
    <row r="11" spans="1:15" ht="75" x14ac:dyDescent="0.2">
      <c r="A11" s="62" t="s">
        <v>431</v>
      </c>
      <c r="B11" s="63" t="s">
        <v>274</v>
      </c>
      <c r="C11" s="64" t="s">
        <v>258</v>
      </c>
      <c r="D11" s="64" t="s">
        <v>258</v>
      </c>
      <c r="E11" s="64" t="s">
        <v>258</v>
      </c>
      <c r="F11" s="64" t="s">
        <v>258</v>
      </c>
      <c r="G11" s="64" t="s">
        <v>258</v>
      </c>
      <c r="H11" s="60">
        <f>H12+H57+H85+H90+H98+H122+H132+H137+H142</f>
        <v>198442663.43000001</v>
      </c>
      <c r="I11" s="60">
        <f t="shared" ref="I11:J11" si="0">I12+I57+I85+I90+I98+I122+I132+I137+I142</f>
        <v>205749750.44</v>
      </c>
      <c r="J11" s="60">
        <f t="shared" si="0"/>
        <v>199257570.39000002</v>
      </c>
      <c r="K11" s="60">
        <f>J11/I11*100</f>
        <v>96.844623122936326</v>
      </c>
      <c r="L11" s="28"/>
      <c r="M11" s="28"/>
      <c r="N11" s="28"/>
      <c r="O11" s="28"/>
    </row>
    <row r="12" spans="1:15" ht="56.25" x14ac:dyDescent="0.2">
      <c r="A12" s="62" t="s">
        <v>432</v>
      </c>
      <c r="B12" s="63" t="s">
        <v>274</v>
      </c>
      <c r="C12" s="63" t="s">
        <v>433</v>
      </c>
      <c r="D12" s="63" t="s">
        <v>274</v>
      </c>
      <c r="E12" s="64" t="s">
        <v>258</v>
      </c>
      <c r="F12" s="64" t="s">
        <v>258</v>
      </c>
      <c r="G12" s="64" t="s">
        <v>258</v>
      </c>
      <c r="H12" s="60">
        <f>H13</f>
        <v>70988563.799999997</v>
      </c>
      <c r="I12" s="60">
        <f t="shared" ref="I12:J12" si="1">I13</f>
        <v>82882233.439999998</v>
      </c>
      <c r="J12" s="60">
        <f t="shared" si="1"/>
        <v>80009581.450000003</v>
      </c>
      <c r="K12" s="60">
        <f t="shared" ref="K12:K77" si="2">J12/I12*100</f>
        <v>96.53405576711495</v>
      </c>
      <c r="M12" s="28"/>
      <c r="N12" s="28"/>
    </row>
    <row r="13" spans="1:15" ht="18.75" x14ac:dyDescent="0.2">
      <c r="A13" s="62" t="s">
        <v>358</v>
      </c>
      <c r="B13" s="63" t="s">
        <v>274</v>
      </c>
      <c r="C13" s="63" t="s">
        <v>433</v>
      </c>
      <c r="D13" s="63" t="s">
        <v>274</v>
      </c>
      <c r="E13" s="63" t="s">
        <v>359</v>
      </c>
      <c r="F13" s="65" t="s">
        <v>258</v>
      </c>
      <c r="G13" s="65" t="s">
        <v>258</v>
      </c>
      <c r="H13" s="60">
        <f>H14+H17+H24+H27+H32+H43+H46+H54</f>
        <v>70988563.799999997</v>
      </c>
      <c r="I13" s="60">
        <f>I14+I17+I24+I27+I32+I37+I40+I43+I46+I51+I54</f>
        <v>82882233.439999998</v>
      </c>
      <c r="J13" s="60">
        <f>J14+J17+J24+J27+J32+J37+J40+J43+J46+J51+J54</f>
        <v>80009581.450000003</v>
      </c>
      <c r="K13" s="46">
        <f t="shared" si="2"/>
        <v>96.53405576711495</v>
      </c>
    </row>
    <row r="14" spans="1:15" ht="56.25" x14ac:dyDescent="0.2">
      <c r="A14" s="66" t="s">
        <v>360</v>
      </c>
      <c r="B14" s="61" t="s">
        <v>274</v>
      </c>
      <c r="C14" s="61" t="s">
        <v>433</v>
      </c>
      <c r="D14" s="61" t="s">
        <v>274</v>
      </c>
      <c r="E14" s="61" t="s">
        <v>359</v>
      </c>
      <c r="F14" s="61" t="s">
        <v>434</v>
      </c>
      <c r="G14" s="67" t="s">
        <v>258</v>
      </c>
      <c r="H14" s="46">
        <v>2712801</v>
      </c>
      <c r="I14" s="46">
        <v>3458282</v>
      </c>
      <c r="J14" s="46">
        <v>3458280.48</v>
      </c>
      <c r="K14" s="46">
        <f t="shared" si="2"/>
        <v>99.999956047540365</v>
      </c>
    </row>
    <row r="15" spans="1:15" ht="93.75" x14ac:dyDescent="0.2">
      <c r="A15" s="66" t="s">
        <v>277</v>
      </c>
      <c r="B15" s="61" t="s">
        <v>274</v>
      </c>
      <c r="C15" s="61" t="s">
        <v>433</v>
      </c>
      <c r="D15" s="61" t="s">
        <v>274</v>
      </c>
      <c r="E15" s="61" t="s">
        <v>359</v>
      </c>
      <c r="F15" s="61" t="s">
        <v>434</v>
      </c>
      <c r="G15" s="61" t="s">
        <v>278</v>
      </c>
      <c r="H15" s="46">
        <v>2712801</v>
      </c>
      <c r="I15" s="46">
        <v>3458282</v>
      </c>
      <c r="J15" s="46">
        <v>3458280.48</v>
      </c>
      <c r="K15" s="46">
        <f t="shared" si="2"/>
        <v>99.999956047540365</v>
      </c>
    </row>
    <row r="16" spans="1:15" ht="37.5" x14ac:dyDescent="0.2">
      <c r="A16" s="66" t="s">
        <v>279</v>
      </c>
      <c r="B16" s="61" t="s">
        <v>274</v>
      </c>
      <c r="C16" s="61" t="s">
        <v>433</v>
      </c>
      <c r="D16" s="61" t="s">
        <v>274</v>
      </c>
      <c r="E16" s="61" t="s">
        <v>359</v>
      </c>
      <c r="F16" s="61" t="s">
        <v>434</v>
      </c>
      <c r="G16" s="61" t="s">
        <v>280</v>
      </c>
      <c r="H16" s="46">
        <v>2712801</v>
      </c>
      <c r="I16" s="46">
        <v>3458282</v>
      </c>
      <c r="J16" s="46">
        <v>3458280.48</v>
      </c>
      <c r="K16" s="46">
        <f t="shared" si="2"/>
        <v>99.999956047540365</v>
      </c>
    </row>
    <row r="17" spans="1:11" ht="37.5" x14ac:dyDescent="0.2">
      <c r="A17" s="66" t="s">
        <v>276</v>
      </c>
      <c r="B17" s="61" t="s">
        <v>274</v>
      </c>
      <c r="C17" s="61" t="s">
        <v>433</v>
      </c>
      <c r="D17" s="61" t="s">
        <v>274</v>
      </c>
      <c r="E17" s="61" t="s">
        <v>359</v>
      </c>
      <c r="F17" s="61" t="s">
        <v>435</v>
      </c>
      <c r="G17" s="67" t="s">
        <v>258</v>
      </c>
      <c r="H17" s="46">
        <v>56899918</v>
      </c>
      <c r="I17" s="46">
        <v>64574380</v>
      </c>
      <c r="J17" s="46">
        <v>64002493.509999998</v>
      </c>
      <c r="K17" s="46">
        <f t="shared" si="2"/>
        <v>99.114375561948862</v>
      </c>
    </row>
    <row r="18" spans="1:11" ht="93.75" x14ac:dyDescent="0.2">
      <c r="A18" s="66" t="s">
        <v>277</v>
      </c>
      <c r="B18" s="61" t="s">
        <v>274</v>
      </c>
      <c r="C18" s="61" t="s">
        <v>433</v>
      </c>
      <c r="D18" s="61" t="s">
        <v>274</v>
      </c>
      <c r="E18" s="61" t="s">
        <v>359</v>
      </c>
      <c r="F18" s="61" t="s">
        <v>435</v>
      </c>
      <c r="G18" s="61" t="s">
        <v>278</v>
      </c>
      <c r="H18" s="46">
        <v>56591098</v>
      </c>
      <c r="I18" s="46">
        <v>64258110</v>
      </c>
      <c r="J18" s="46">
        <v>63708139.619999997</v>
      </c>
      <c r="K18" s="46">
        <f t="shared" si="2"/>
        <v>99.144123006418951</v>
      </c>
    </row>
    <row r="19" spans="1:11" ht="37.5" x14ac:dyDescent="0.2">
      <c r="A19" s="66" t="s">
        <v>279</v>
      </c>
      <c r="B19" s="61" t="s">
        <v>274</v>
      </c>
      <c r="C19" s="61" t="s">
        <v>433</v>
      </c>
      <c r="D19" s="61" t="s">
        <v>274</v>
      </c>
      <c r="E19" s="61" t="s">
        <v>359</v>
      </c>
      <c r="F19" s="61" t="s">
        <v>435</v>
      </c>
      <c r="G19" s="61" t="s">
        <v>280</v>
      </c>
      <c r="H19" s="46">
        <v>56591098</v>
      </c>
      <c r="I19" s="46">
        <v>64258110</v>
      </c>
      <c r="J19" s="46">
        <v>63708139.619999997</v>
      </c>
      <c r="K19" s="46">
        <f t="shared" si="2"/>
        <v>99.144123006418951</v>
      </c>
    </row>
    <row r="20" spans="1:11" ht="37.5" x14ac:dyDescent="0.2">
      <c r="A20" s="66" t="s">
        <v>281</v>
      </c>
      <c r="B20" s="61" t="s">
        <v>274</v>
      </c>
      <c r="C20" s="61" t="s">
        <v>433</v>
      </c>
      <c r="D20" s="61" t="s">
        <v>274</v>
      </c>
      <c r="E20" s="61" t="s">
        <v>359</v>
      </c>
      <c r="F20" s="61" t="s">
        <v>435</v>
      </c>
      <c r="G20" s="61" t="s">
        <v>282</v>
      </c>
      <c r="H20" s="46">
        <v>135300</v>
      </c>
      <c r="I20" s="46">
        <v>160100</v>
      </c>
      <c r="J20" s="46">
        <v>142700</v>
      </c>
      <c r="K20" s="46">
        <f t="shared" si="2"/>
        <v>89.131792629606494</v>
      </c>
    </row>
    <row r="21" spans="1:11" ht="56.25" x14ac:dyDescent="0.2">
      <c r="A21" s="66" t="s">
        <v>283</v>
      </c>
      <c r="B21" s="61" t="s">
        <v>274</v>
      </c>
      <c r="C21" s="61" t="s">
        <v>433</v>
      </c>
      <c r="D21" s="61" t="s">
        <v>274</v>
      </c>
      <c r="E21" s="61" t="s">
        <v>359</v>
      </c>
      <c r="F21" s="61" t="s">
        <v>435</v>
      </c>
      <c r="G21" s="61" t="s">
        <v>284</v>
      </c>
      <c r="H21" s="46">
        <v>135300</v>
      </c>
      <c r="I21" s="46">
        <v>160100</v>
      </c>
      <c r="J21" s="46">
        <v>142700</v>
      </c>
      <c r="K21" s="46">
        <f t="shared" si="2"/>
        <v>89.131792629606494</v>
      </c>
    </row>
    <row r="22" spans="1:11" ht="18.75" x14ac:dyDescent="0.2">
      <c r="A22" s="66" t="s">
        <v>285</v>
      </c>
      <c r="B22" s="61" t="s">
        <v>274</v>
      </c>
      <c r="C22" s="61" t="s">
        <v>433</v>
      </c>
      <c r="D22" s="61" t="s">
        <v>274</v>
      </c>
      <c r="E22" s="61" t="s">
        <v>359</v>
      </c>
      <c r="F22" s="61" t="s">
        <v>435</v>
      </c>
      <c r="G22" s="61" t="s">
        <v>286</v>
      </c>
      <c r="H22" s="46">
        <v>173520</v>
      </c>
      <c r="I22" s="46">
        <v>156170</v>
      </c>
      <c r="J22" s="46">
        <v>151653.89000000001</v>
      </c>
      <c r="K22" s="46">
        <f t="shared" si="2"/>
        <v>97.108209003009549</v>
      </c>
    </row>
    <row r="23" spans="1:11" ht="18.75" x14ac:dyDescent="0.2">
      <c r="A23" s="66" t="s">
        <v>287</v>
      </c>
      <c r="B23" s="61" t="s">
        <v>274</v>
      </c>
      <c r="C23" s="61" t="s">
        <v>433</v>
      </c>
      <c r="D23" s="61" t="s">
        <v>274</v>
      </c>
      <c r="E23" s="61" t="s">
        <v>359</v>
      </c>
      <c r="F23" s="61" t="s">
        <v>435</v>
      </c>
      <c r="G23" s="61" t="s">
        <v>288</v>
      </c>
      <c r="H23" s="46">
        <v>173520</v>
      </c>
      <c r="I23" s="46">
        <v>156170</v>
      </c>
      <c r="J23" s="46">
        <v>151653.89000000001</v>
      </c>
      <c r="K23" s="46">
        <f t="shared" si="2"/>
        <v>97.108209003009549</v>
      </c>
    </row>
    <row r="24" spans="1:11" ht="56.25" x14ac:dyDescent="0.2">
      <c r="A24" s="66" t="s">
        <v>344</v>
      </c>
      <c r="B24" s="61" t="s">
        <v>274</v>
      </c>
      <c r="C24" s="61" t="s">
        <v>433</v>
      </c>
      <c r="D24" s="61" t="s">
        <v>274</v>
      </c>
      <c r="E24" s="61" t="s">
        <v>359</v>
      </c>
      <c r="F24" s="61" t="s">
        <v>436</v>
      </c>
      <c r="G24" s="67" t="s">
        <v>258</v>
      </c>
      <c r="H24" s="46">
        <v>306960</v>
      </c>
      <c r="I24" s="46">
        <v>506960</v>
      </c>
      <c r="J24" s="46">
        <v>452233.81</v>
      </c>
      <c r="K24" s="46">
        <f t="shared" si="2"/>
        <v>89.205028010099426</v>
      </c>
    </row>
    <row r="25" spans="1:11" ht="37.5" x14ac:dyDescent="0.2">
      <c r="A25" s="66" t="s">
        <v>281</v>
      </c>
      <c r="B25" s="61" t="s">
        <v>274</v>
      </c>
      <c r="C25" s="61" t="s">
        <v>433</v>
      </c>
      <c r="D25" s="61" t="s">
        <v>274</v>
      </c>
      <c r="E25" s="61" t="s">
        <v>359</v>
      </c>
      <c r="F25" s="61" t="s">
        <v>436</v>
      </c>
      <c r="G25" s="61" t="s">
        <v>282</v>
      </c>
      <c r="H25" s="46">
        <v>306960</v>
      </c>
      <c r="I25" s="46">
        <v>506960</v>
      </c>
      <c r="J25" s="46">
        <v>452233.81</v>
      </c>
      <c r="K25" s="46">
        <f t="shared" si="2"/>
        <v>89.205028010099426</v>
      </c>
    </row>
    <row r="26" spans="1:11" ht="56.25" x14ac:dyDescent="0.2">
      <c r="A26" s="66" t="s">
        <v>283</v>
      </c>
      <c r="B26" s="61" t="s">
        <v>274</v>
      </c>
      <c r="C26" s="61" t="s">
        <v>433</v>
      </c>
      <c r="D26" s="61" t="s">
        <v>274</v>
      </c>
      <c r="E26" s="61" t="s">
        <v>359</v>
      </c>
      <c r="F26" s="61" t="s">
        <v>436</v>
      </c>
      <c r="G26" s="61" t="s">
        <v>284</v>
      </c>
      <c r="H26" s="46">
        <v>306960</v>
      </c>
      <c r="I26" s="46">
        <v>506960</v>
      </c>
      <c r="J26" s="46">
        <v>452233.81</v>
      </c>
      <c r="K26" s="46">
        <f t="shared" si="2"/>
        <v>89.205028010099426</v>
      </c>
    </row>
    <row r="27" spans="1:11" ht="18.75" x14ac:dyDescent="0.2">
      <c r="A27" s="66" t="s">
        <v>374</v>
      </c>
      <c r="B27" s="61" t="s">
        <v>274</v>
      </c>
      <c r="C27" s="61" t="s">
        <v>433</v>
      </c>
      <c r="D27" s="61" t="s">
        <v>274</v>
      </c>
      <c r="E27" s="61" t="s">
        <v>359</v>
      </c>
      <c r="F27" s="61" t="s">
        <v>437</v>
      </c>
      <c r="G27" s="67" t="s">
        <v>258</v>
      </c>
      <c r="H27" s="46">
        <v>6761008</v>
      </c>
      <c r="I27" s="46">
        <v>7692424.5099999998</v>
      </c>
      <c r="J27" s="46">
        <v>7635794.71</v>
      </c>
      <c r="K27" s="46">
        <f t="shared" si="2"/>
        <v>99.263823779792943</v>
      </c>
    </row>
    <row r="28" spans="1:11" ht="93.75" x14ac:dyDescent="0.2">
      <c r="A28" s="66" t="s">
        <v>277</v>
      </c>
      <c r="B28" s="61" t="s">
        <v>274</v>
      </c>
      <c r="C28" s="61" t="s">
        <v>433</v>
      </c>
      <c r="D28" s="61" t="s">
        <v>274</v>
      </c>
      <c r="E28" s="61" t="s">
        <v>359</v>
      </c>
      <c r="F28" s="61" t="s">
        <v>437</v>
      </c>
      <c r="G28" s="61" t="s">
        <v>278</v>
      </c>
      <c r="H28" s="46">
        <v>5808024</v>
      </c>
      <c r="I28" s="46">
        <v>6678578.4299999997</v>
      </c>
      <c r="J28" s="46">
        <v>6676110.1500000004</v>
      </c>
      <c r="K28" s="46">
        <f t="shared" si="2"/>
        <v>99.963041835536259</v>
      </c>
    </row>
    <row r="29" spans="1:11" ht="37.5" x14ac:dyDescent="0.2">
      <c r="A29" s="66" t="s">
        <v>333</v>
      </c>
      <c r="B29" s="61" t="s">
        <v>274</v>
      </c>
      <c r="C29" s="61" t="s">
        <v>433</v>
      </c>
      <c r="D29" s="61" t="s">
        <v>274</v>
      </c>
      <c r="E29" s="61" t="s">
        <v>359</v>
      </c>
      <c r="F29" s="61" t="s">
        <v>437</v>
      </c>
      <c r="G29" s="61" t="s">
        <v>334</v>
      </c>
      <c r="H29" s="46">
        <v>5808024</v>
      </c>
      <c r="I29" s="46">
        <v>6678578.4299999997</v>
      </c>
      <c r="J29" s="46">
        <v>6676110.1500000004</v>
      </c>
      <c r="K29" s="46">
        <f t="shared" si="2"/>
        <v>99.963041835536259</v>
      </c>
    </row>
    <row r="30" spans="1:11" ht="37.5" x14ac:dyDescent="0.2">
      <c r="A30" s="66" t="s">
        <v>281</v>
      </c>
      <c r="B30" s="61" t="s">
        <v>274</v>
      </c>
      <c r="C30" s="61" t="s">
        <v>433</v>
      </c>
      <c r="D30" s="61" t="s">
        <v>274</v>
      </c>
      <c r="E30" s="61" t="s">
        <v>359</v>
      </c>
      <c r="F30" s="61" t="s">
        <v>437</v>
      </c>
      <c r="G30" s="61" t="s">
        <v>282</v>
      </c>
      <c r="H30" s="46">
        <v>952984</v>
      </c>
      <c r="I30" s="46">
        <v>1013846.08</v>
      </c>
      <c r="J30" s="46">
        <v>959684.56</v>
      </c>
      <c r="K30" s="46">
        <f t="shared" si="2"/>
        <v>94.657816302845504</v>
      </c>
    </row>
    <row r="31" spans="1:11" ht="56.25" x14ac:dyDescent="0.2">
      <c r="A31" s="66" t="s">
        <v>283</v>
      </c>
      <c r="B31" s="61" t="s">
        <v>274</v>
      </c>
      <c r="C31" s="61" t="s">
        <v>433</v>
      </c>
      <c r="D31" s="61" t="s">
        <v>274</v>
      </c>
      <c r="E31" s="61" t="s">
        <v>359</v>
      </c>
      <c r="F31" s="61" t="s">
        <v>437</v>
      </c>
      <c r="G31" s="61" t="s">
        <v>284</v>
      </c>
      <c r="H31" s="46">
        <v>952984</v>
      </c>
      <c r="I31" s="46">
        <v>1013846.08</v>
      </c>
      <c r="J31" s="46">
        <v>959684.56</v>
      </c>
      <c r="K31" s="46">
        <f t="shared" si="2"/>
        <v>94.657816302845504</v>
      </c>
    </row>
    <row r="32" spans="1:11" ht="56.25" x14ac:dyDescent="0.2">
      <c r="A32" s="66" t="s">
        <v>368</v>
      </c>
      <c r="B32" s="61" t="s">
        <v>274</v>
      </c>
      <c r="C32" s="61" t="s">
        <v>433</v>
      </c>
      <c r="D32" s="61" t="s">
        <v>274</v>
      </c>
      <c r="E32" s="61" t="s">
        <v>359</v>
      </c>
      <c r="F32" s="61" t="s">
        <v>438</v>
      </c>
      <c r="G32" s="67" t="s">
        <v>258</v>
      </c>
      <c r="H32" s="46">
        <v>1701697</v>
      </c>
      <c r="I32" s="46">
        <v>3185055.13</v>
      </c>
      <c r="J32" s="46">
        <v>1135694.51</v>
      </c>
      <c r="K32" s="46">
        <f t="shared" si="2"/>
        <v>35.656981234105046</v>
      </c>
    </row>
    <row r="33" spans="1:11" ht="37.5" x14ac:dyDescent="0.2">
      <c r="A33" s="66" t="s">
        <v>281</v>
      </c>
      <c r="B33" s="61" t="s">
        <v>274</v>
      </c>
      <c r="C33" s="61" t="s">
        <v>433</v>
      </c>
      <c r="D33" s="61" t="s">
        <v>274</v>
      </c>
      <c r="E33" s="61" t="s">
        <v>359</v>
      </c>
      <c r="F33" s="61" t="s">
        <v>438</v>
      </c>
      <c r="G33" s="61" t="s">
        <v>282</v>
      </c>
      <c r="H33" s="46">
        <v>1699697</v>
      </c>
      <c r="I33" s="46">
        <v>3033487.13</v>
      </c>
      <c r="J33" s="46">
        <v>1022647.51</v>
      </c>
      <c r="K33" s="46">
        <f t="shared" si="2"/>
        <v>33.711944906125254</v>
      </c>
    </row>
    <row r="34" spans="1:11" ht="56.25" x14ac:dyDescent="0.2">
      <c r="A34" s="66" t="s">
        <v>283</v>
      </c>
      <c r="B34" s="61" t="s">
        <v>274</v>
      </c>
      <c r="C34" s="61" t="s">
        <v>433</v>
      </c>
      <c r="D34" s="61" t="s">
        <v>274</v>
      </c>
      <c r="E34" s="61" t="s">
        <v>359</v>
      </c>
      <c r="F34" s="61" t="s">
        <v>438</v>
      </c>
      <c r="G34" s="61" t="s">
        <v>284</v>
      </c>
      <c r="H34" s="46">
        <v>1699697</v>
      </c>
      <c r="I34" s="46">
        <v>3033487.13</v>
      </c>
      <c r="J34" s="46">
        <v>1022647.51</v>
      </c>
      <c r="K34" s="46">
        <f t="shared" si="2"/>
        <v>33.711944906125254</v>
      </c>
    </row>
    <row r="35" spans="1:11" ht="18.75" x14ac:dyDescent="0.2">
      <c r="A35" s="66" t="s">
        <v>285</v>
      </c>
      <c r="B35" s="61" t="s">
        <v>274</v>
      </c>
      <c r="C35" s="61" t="s">
        <v>433</v>
      </c>
      <c r="D35" s="61" t="s">
        <v>274</v>
      </c>
      <c r="E35" s="61" t="s">
        <v>359</v>
      </c>
      <c r="F35" s="61" t="s">
        <v>438</v>
      </c>
      <c r="G35" s="61" t="s">
        <v>286</v>
      </c>
      <c r="H35" s="46">
        <v>2000</v>
      </c>
      <c r="I35" s="46">
        <v>151568</v>
      </c>
      <c r="J35" s="46">
        <v>113047</v>
      </c>
      <c r="K35" s="46">
        <f t="shared" si="2"/>
        <v>74.585004750343074</v>
      </c>
    </row>
    <row r="36" spans="1:11" ht="18.75" x14ac:dyDescent="0.2">
      <c r="A36" s="66" t="s">
        <v>287</v>
      </c>
      <c r="B36" s="61" t="s">
        <v>274</v>
      </c>
      <c r="C36" s="61" t="s">
        <v>433</v>
      </c>
      <c r="D36" s="61" t="s">
        <v>274</v>
      </c>
      <c r="E36" s="61" t="s">
        <v>359</v>
      </c>
      <c r="F36" s="61" t="s">
        <v>438</v>
      </c>
      <c r="G36" s="61" t="s">
        <v>288</v>
      </c>
      <c r="H36" s="46">
        <v>2000</v>
      </c>
      <c r="I36" s="46">
        <v>151568</v>
      </c>
      <c r="J36" s="46">
        <v>113047</v>
      </c>
      <c r="K36" s="46">
        <f t="shared" si="2"/>
        <v>74.585004750343074</v>
      </c>
    </row>
    <row r="37" spans="1:11" ht="18.75" x14ac:dyDescent="0.2">
      <c r="A37" s="66" t="s">
        <v>1269</v>
      </c>
      <c r="B37" s="61" t="s">
        <v>274</v>
      </c>
      <c r="C37" s="61" t="s">
        <v>433</v>
      </c>
      <c r="D37" s="61" t="s">
        <v>274</v>
      </c>
      <c r="E37" s="61" t="s">
        <v>359</v>
      </c>
      <c r="F37" s="61">
        <v>81730</v>
      </c>
      <c r="G37" s="61"/>
      <c r="H37" s="46">
        <v>0</v>
      </c>
      <c r="I37" s="46">
        <v>94699.07</v>
      </c>
      <c r="J37" s="46">
        <v>4651.7</v>
      </c>
      <c r="K37" s="46">
        <f t="shared" si="2"/>
        <v>4.9120862538565584</v>
      </c>
    </row>
    <row r="38" spans="1:11" ht="56.25" x14ac:dyDescent="0.2">
      <c r="A38" s="66" t="s">
        <v>643</v>
      </c>
      <c r="B38" s="61" t="s">
        <v>274</v>
      </c>
      <c r="C38" s="61" t="s">
        <v>433</v>
      </c>
      <c r="D38" s="61" t="s">
        <v>274</v>
      </c>
      <c r="E38" s="61" t="s">
        <v>359</v>
      </c>
      <c r="F38" s="61">
        <v>81730</v>
      </c>
      <c r="G38" s="61">
        <v>200</v>
      </c>
      <c r="H38" s="46">
        <v>0</v>
      </c>
      <c r="I38" s="46">
        <v>94699.07</v>
      </c>
      <c r="J38" s="46">
        <v>4651.7</v>
      </c>
      <c r="K38" s="46">
        <f t="shared" si="2"/>
        <v>4.9120862538565584</v>
      </c>
    </row>
    <row r="39" spans="1:11" ht="56.25" x14ac:dyDescent="0.2">
      <c r="A39" s="66" t="s">
        <v>928</v>
      </c>
      <c r="B39" s="61" t="s">
        <v>274</v>
      </c>
      <c r="C39" s="61" t="s">
        <v>433</v>
      </c>
      <c r="D39" s="61" t="s">
        <v>274</v>
      </c>
      <c r="E39" s="61" t="s">
        <v>359</v>
      </c>
      <c r="F39" s="61">
        <v>81730</v>
      </c>
      <c r="G39" s="61">
        <v>240</v>
      </c>
      <c r="H39" s="46">
        <v>0</v>
      </c>
      <c r="I39" s="46">
        <v>94699.07</v>
      </c>
      <c r="J39" s="46">
        <v>4651.7</v>
      </c>
      <c r="K39" s="46">
        <f t="shared" si="2"/>
        <v>4.9120862538565584</v>
      </c>
    </row>
    <row r="40" spans="1:11" ht="37.5" x14ac:dyDescent="0.2">
      <c r="A40" s="66" t="s">
        <v>1268</v>
      </c>
      <c r="B40" s="61" t="s">
        <v>274</v>
      </c>
      <c r="C40" s="61" t="s">
        <v>433</v>
      </c>
      <c r="D40" s="61" t="s">
        <v>274</v>
      </c>
      <c r="E40" s="61" t="s">
        <v>359</v>
      </c>
      <c r="F40" s="61">
        <v>82050</v>
      </c>
      <c r="G40" s="61"/>
      <c r="H40" s="46">
        <v>0</v>
      </c>
      <c r="I40" s="46">
        <v>406224</v>
      </c>
      <c r="J40" s="46">
        <v>406224</v>
      </c>
      <c r="K40" s="46">
        <f t="shared" si="2"/>
        <v>100</v>
      </c>
    </row>
    <row r="41" spans="1:11" ht="56.25" x14ac:dyDescent="0.2">
      <c r="A41" s="66" t="s">
        <v>643</v>
      </c>
      <c r="B41" s="61" t="s">
        <v>274</v>
      </c>
      <c r="C41" s="61" t="s">
        <v>433</v>
      </c>
      <c r="D41" s="61" t="s">
        <v>274</v>
      </c>
      <c r="E41" s="61" t="s">
        <v>359</v>
      </c>
      <c r="F41" s="61">
        <v>82050</v>
      </c>
      <c r="G41" s="61">
        <v>200</v>
      </c>
      <c r="H41" s="46">
        <v>0</v>
      </c>
      <c r="I41" s="46">
        <v>406224</v>
      </c>
      <c r="J41" s="46">
        <v>406224</v>
      </c>
      <c r="K41" s="46">
        <f t="shared" si="2"/>
        <v>100</v>
      </c>
    </row>
    <row r="42" spans="1:11" ht="56.25" x14ac:dyDescent="0.2">
      <c r="A42" s="66" t="s">
        <v>928</v>
      </c>
      <c r="B42" s="61" t="s">
        <v>274</v>
      </c>
      <c r="C42" s="61" t="s">
        <v>433</v>
      </c>
      <c r="D42" s="61" t="s">
        <v>274</v>
      </c>
      <c r="E42" s="61" t="s">
        <v>359</v>
      </c>
      <c r="F42" s="61">
        <v>82050</v>
      </c>
      <c r="G42" s="61">
        <v>240</v>
      </c>
      <c r="H42" s="46">
        <v>0</v>
      </c>
      <c r="I42" s="46">
        <v>406224</v>
      </c>
      <c r="J42" s="46">
        <v>406224</v>
      </c>
      <c r="K42" s="46">
        <f t="shared" si="2"/>
        <v>100</v>
      </c>
    </row>
    <row r="43" spans="1:11" ht="18.75" x14ac:dyDescent="0.2">
      <c r="A43" s="66" t="s">
        <v>384</v>
      </c>
      <c r="B43" s="61" t="s">
        <v>274</v>
      </c>
      <c r="C43" s="61" t="s">
        <v>433</v>
      </c>
      <c r="D43" s="61" t="s">
        <v>274</v>
      </c>
      <c r="E43" s="61" t="s">
        <v>359</v>
      </c>
      <c r="F43" s="61" t="s">
        <v>439</v>
      </c>
      <c r="G43" s="67" t="s">
        <v>258</v>
      </c>
      <c r="H43" s="46">
        <v>585000</v>
      </c>
      <c r="I43" s="46">
        <v>35028.93</v>
      </c>
      <c r="J43" s="46">
        <v>35028.93</v>
      </c>
      <c r="K43" s="46">
        <f t="shared" si="2"/>
        <v>100</v>
      </c>
    </row>
    <row r="44" spans="1:11" ht="37.5" x14ac:dyDescent="0.2">
      <c r="A44" s="66" t="s">
        <v>281</v>
      </c>
      <c r="B44" s="61" t="s">
        <v>274</v>
      </c>
      <c r="C44" s="61" t="s">
        <v>433</v>
      </c>
      <c r="D44" s="61" t="s">
        <v>274</v>
      </c>
      <c r="E44" s="61" t="s">
        <v>359</v>
      </c>
      <c r="F44" s="61" t="s">
        <v>439</v>
      </c>
      <c r="G44" s="61" t="s">
        <v>282</v>
      </c>
      <c r="H44" s="46">
        <v>585000</v>
      </c>
      <c r="I44" s="46">
        <v>35028.93</v>
      </c>
      <c r="J44" s="46">
        <v>35028.93</v>
      </c>
      <c r="K44" s="46">
        <f t="shared" si="2"/>
        <v>100</v>
      </c>
    </row>
    <row r="45" spans="1:11" ht="56.25" x14ac:dyDescent="0.2">
      <c r="A45" s="66" t="s">
        <v>283</v>
      </c>
      <c r="B45" s="61" t="s">
        <v>274</v>
      </c>
      <c r="C45" s="61" t="s">
        <v>433</v>
      </c>
      <c r="D45" s="61" t="s">
        <v>274</v>
      </c>
      <c r="E45" s="61" t="s">
        <v>359</v>
      </c>
      <c r="F45" s="61" t="s">
        <v>439</v>
      </c>
      <c r="G45" s="61" t="s">
        <v>284</v>
      </c>
      <c r="H45" s="46">
        <v>585000</v>
      </c>
      <c r="I45" s="46">
        <v>35028.93</v>
      </c>
      <c r="J45" s="46">
        <v>35028.93</v>
      </c>
      <c r="K45" s="46">
        <f t="shared" si="2"/>
        <v>100</v>
      </c>
    </row>
    <row r="46" spans="1:11" ht="37.5" x14ac:dyDescent="0.2">
      <c r="A46" s="66" t="s">
        <v>394</v>
      </c>
      <c r="B46" s="61" t="s">
        <v>274</v>
      </c>
      <c r="C46" s="61" t="s">
        <v>433</v>
      </c>
      <c r="D46" s="61" t="s">
        <v>274</v>
      </c>
      <c r="E46" s="61" t="s">
        <v>359</v>
      </c>
      <c r="F46" s="61" t="s">
        <v>578</v>
      </c>
      <c r="G46" s="67" t="s">
        <v>258</v>
      </c>
      <c r="H46" s="46">
        <v>1350000</v>
      </c>
      <c r="I46" s="46">
        <v>1498000</v>
      </c>
      <c r="J46" s="46">
        <v>1448000</v>
      </c>
      <c r="K46" s="46">
        <f t="shared" si="2"/>
        <v>96.662216288384514</v>
      </c>
    </row>
    <row r="47" spans="1:11" ht="37.5" x14ac:dyDescent="0.2">
      <c r="A47" s="66" t="s">
        <v>281</v>
      </c>
      <c r="B47" s="61" t="s">
        <v>274</v>
      </c>
      <c r="C47" s="61" t="s">
        <v>433</v>
      </c>
      <c r="D47" s="61" t="s">
        <v>274</v>
      </c>
      <c r="E47" s="61" t="s">
        <v>359</v>
      </c>
      <c r="F47" s="61" t="s">
        <v>578</v>
      </c>
      <c r="G47" s="61" t="s">
        <v>282</v>
      </c>
      <c r="H47" s="46">
        <v>1350000</v>
      </c>
      <c r="I47" s="46">
        <v>1398000</v>
      </c>
      <c r="J47" s="46">
        <v>1398000</v>
      </c>
      <c r="K47" s="46">
        <f t="shared" si="2"/>
        <v>100</v>
      </c>
    </row>
    <row r="48" spans="1:11" ht="56.25" x14ac:dyDescent="0.2">
      <c r="A48" s="66" t="s">
        <v>283</v>
      </c>
      <c r="B48" s="61" t="s">
        <v>274</v>
      </c>
      <c r="C48" s="61" t="s">
        <v>433</v>
      </c>
      <c r="D48" s="61" t="s">
        <v>274</v>
      </c>
      <c r="E48" s="61" t="s">
        <v>359</v>
      </c>
      <c r="F48" s="61" t="s">
        <v>578</v>
      </c>
      <c r="G48" s="61" t="s">
        <v>284</v>
      </c>
      <c r="H48" s="46">
        <v>1350000</v>
      </c>
      <c r="I48" s="46">
        <v>1398000</v>
      </c>
      <c r="J48" s="46">
        <v>1398000</v>
      </c>
      <c r="K48" s="46">
        <f t="shared" si="2"/>
        <v>100</v>
      </c>
    </row>
    <row r="49" spans="1:11" ht="18.75" x14ac:dyDescent="0.2">
      <c r="A49" s="66" t="s">
        <v>644</v>
      </c>
      <c r="B49" s="61" t="s">
        <v>274</v>
      </c>
      <c r="C49" s="61" t="s">
        <v>433</v>
      </c>
      <c r="D49" s="61" t="s">
        <v>274</v>
      </c>
      <c r="E49" s="61" t="s">
        <v>359</v>
      </c>
      <c r="F49" s="61" t="s">
        <v>578</v>
      </c>
      <c r="G49" s="61">
        <v>800</v>
      </c>
      <c r="H49" s="46">
        <v>0</v>
      </c>
      <c r="I49" s="46">
        <v>100000</v>
      </c>
      <c r="J49" s="46">
        <v>50000</v>
      </c>
      <c r="K49" s="46">
        <f t="shared" si="2"/>
        <v>50</v>
      </c>
    </row>
    <row r="50" spans="1:11" ht="18.75" x14ac:dyDescent="0.2">
      <c r="A50" s="66" t="s">
        <v>931</v>
      </c>
      <c r="B50" s="61" t="s">
        <v>274</v>
      </c>
      <c r="C50" s="61" t="s">
        <v>433</v>
      </c>
      <c r="D50" s="61" t="s">
        <v>274</v>
      </c>
      <c r="E50" s="61" t="s">
        <v>359</v>
      </c>
      <c r="F50" s="61" t="s">
        <v>578</v>
      </c>
      <c r="G50" s="61">
        <v>850</v>
      </c>
      <c r="H50" s="46">
        <v>0</v>
      </c>
      <c r="I50" s="46">
        <v>100000</v>
      </c>
      <c r="J50" s="46">
        <v>50000</v>
      </c>
      <c r="K50" s="46">
        <f t="shared" si="2"/>
        <v>50</v>
      </c>
    </row>
    <row r="51" spans="1:11" ht="37.5" x14ac:dyDescent="0.2">
      <c r="A51" s="66" t="s">
        <v>1267</v>
      </c>
      <c r="B51" s="61" t="s">
        <v>274</v>
      </c>
      <c r="C51" s="61" t="s">
        <v>433</v>
      </c>
      <c r="D51" s="61" t="s">
        <v>274</v>
      </c>
      <c r="E51" s="61" t="s">
        <v>359</v>
      </c>
      <c r="F51" s="61">
        <v>83450</v>
      </c>
      <c r="G51" s="61"/>
      <c r="H51" s="46">
        <v>0</v>
      </c>
      <c r="I51" s="46">
        <v>760000</v>
      </c>
      <c r="J51" s="46">
        <v>760000</v>
      </c>
      <c r="K51" s="46">
        <f t="shared" si="2"/>
        <v>100</v>
      </c>
    </row>
    <row r="52" spans="1:11" ht="56.25" x14ac:dyDescent="0.2">
      <c r="A52" s="66" t="s">
        <v>643</v>
      </c>
      <c r="B52" s="61" t="s">
        <v>274</v>
      </c>
      <c r="C52" s="61" t="s">
        <v>433</v>
      </c>
      <c r="D52" s="61" t="s">
        <v>274</v>
      </c>
      <c r="E52" s="61" t="s">
        <v>359</v>
      </c>
      <c r="F52" s="61">
        <v>83450</v>
      </c>
      <c r="G52" s="61">
        <v>200</v>
      </c>
      <c r="H52" s="46">
        <v>0</v>
      </c>
      <c r="I52" s="46">
        <v>760000</v>
      </c>
      <c r="J52" s="46">
        <v>760000</v>
      </c>
      <c r="K52" s="46">
        <f t="shared" si="2"/>
        <v>100</v>
      </c>
    </row>
    <row r="53" spans="1:11" ht="56.25" x14ac:dyDescent="0.2">
      <c r="A53" s="66" t="s">
        <v>928</v>
      </c>
      <c r="B53" s="61" t="s">
        <v>274</v>
      </c>
      <c r="C53" s="61" t="s">
        <v>433</v>
      </c>
      <c r="D53" s="61" t="s">
        <v>274</v>
      </c>
      <c r="E53" s="61" t="s">
        <v>359</v>
      </c>
      <c r="F53" s="61">
        <v>83450</v>
      </c>
      <c r="G53" s="61">
        <v>240</v>
      </c>
      <c r="H53" s="46">
        <v>0</v>
      </c>
      <c r="I53" s="46">
        <v>760000</v>
      </c>
      <c r="J53" s="46">
        <v>760000</v>
      </c>
      <c r="K53" s="46">
        <f t="shared" si="2"/>
        <v>100</v>
      </c>
    </row>
    <row r="54" spans="1:11" ht="18.75" x14ac:dyDescent="0.2">
      <c r="A54" s="66" t="s">
        <v>389</v>
      </c>
      <c r="B54" s="61" t="s">
        <v>274</v>
      </c>
      <c r="C54" s="61" t="s">
        <v>433</v>
      </c>
      <c r="D54" s="61" t="s">
        <v>274</v>
      </c>
      <c r="E54" s="61" t="s">
        <v>359</v>
      </c>
      <c r="F54" s="61" t="s">
        <v>440</v>
      </c>
      <c r="G54" s="61" t="s">
        <v>258</v>
      </c>
      <c r="H54" s="46">
        <v>671179.8</v>
      </c>
      <c r="I54" s="46">
        <v>671179.8</v>
      </c>
      <c r="J54" s="46">
        <v>671179.8</v>
      </c>
      <c r="K54" s="46">
        <f t="shared" si="2"/>
        <v>100</v>
      </c>
    </row>
    <row r="55" spans="1:11" ht="37.5" x14ac:dyDescent="0.2">
      <c r="A55" s="66" t="s">
        <v>281</v>
      </c>
      <c r="B55" s="61" t="s">
        <v>274</v>
      </c>
      <c r="C55" s="61" t="s">
        <v>433</v>
      </c>
      <c r="D55" s="61" t="s">
        <v>274</v>
      </c>
      <c r="E55" s="61" t="s">
        <v>359</v>
      </c>
      <c r="F55" s="61" t="s">
        <v>440</v>
      </c>
      <c r="G55" s="61" t="s">
        <v>282</v>
      </c>
      <c r="H55" s="46">
        <v>671179.8</v>
      </c>
      <c r="I55" s="46">
        <v>671179.8</v>
      </c>
      <c r="J55" s="46">
        <v>671179.8</v>
      </c>
      <c r="K55" s="46">
        <f t="shared" si="2"/>
        <v>100</v>
      </c>
    </row>
    <row r="56" spans="1:11" ht="56.25" x14ac:dyDescent="0.2">
      <c r="A56" s="66" t="s">
        <v>283</v>
      </c>
      <c r="B56" s="61" t="s">
        <v>274</v>
      </c>
      <c r="C56" s="61" t="s">
        <v>433</v>
      </c>
      <c r="D56" s="61" t="s">
        <v>274</v>
      </c>
      <c r="E56" s="61" t="s">
        <v>359</v>
      </c>
      <c r="F56" s="61" t="s">
        <v>440</v>
      </c>
      <c r="G56" s="61" t="s">
        <v>284</v>
      </c>
      <c r="H56" s="46">
        <v>671179.8</v>
      </c>
      <c r="I56" s="46">
        <v>671179.8</v>
      </c>
      <c r="J56" s="46">
        <v>671179.8</v>
      </c>
      <c r="K56" s="46">
        <f t="shared" si="2"/>
        <v>100</v>
      </c>
    </row>
    <row r="57" spans="1:11" ht="56.25" x14ac:dyDescent="0.2">
      <c r="A57" s="62" t="s">
        <v>441</v>
      </c>
      <c r="B57" s="63" t="s">
        <v>274</v>
      </c>
      <c r="C57" s="63" t="s">
        <v>433</v>
      </c>
      <c r="D57" s="63" t="s">
        <v>355</v>
      </c>
      <c r="E57" s="63" t="s">
        <v>258</v>
      </c>
      <c r="F57" s="63" t="s">
        <v>258</v>
      </c>
      <c r="G57" s="63" t="s">
        <v>258</v>
      </c>
      <c r="H57" s="60">
        <f>H58</f>
        <v>6443403</v>
      </c>
      <c r="I57" s="60">
        <f t="shared" ref="I57:J57" si="3">I58</f>
        <v>6443403</v>
      </c>
      <c r="J57" s="60">
        <f t="shared" si="3"/>
        <v>6443403</v>
      </c>
      <c r="K57" s="60">
        <f t="shared" si="2"/>
        <v>100</v>
      </c>
    </row>
    <row r="58" spans="1:11" ht="18.75" x14ac:dyDescent="0.2">
      <c r="A58" s="62" t="s">
        <v>358</v>
      </c>
      <c r="B58" s="63" t="s">
        <v>274</v>
      </c>
      <c r="C58" s="63" t="s">
        <v>433</v>
      </c>
      <c r="D58" s="63" t="s">
        <v>355</v>
      </c>
      <c r="E58" s="63" t="s">
        <v>359</v>
      </c>
      <c r="F58" s="63" t="s">
        <v>258</v>
      </c>
      <c r="G58" s="65" t="s">
        <v>258</v>
      </c>
      <c r="H58" s="60">
        <f>H59+H64+H69+H72+H77+H82</f>
        <v>6443403</v>
      </c>
      <c r="I58" s="60">
        <f t="shared" ref="I58" si="4">I59+I64+I69+I72+I77+I82</f>
        <v>6443403</v>
      </c>
      <c r="J58" s="60">
        <f>J59+J64+J69+J72+J77+J82</f>
        <v>6443403</v>
      </c>
      <c r="K58" s="60">
        <f t="shared" si="2"/>
        <v>100</v>
      </c>
    </row>
    <row r="59" spans="1:11" ht="243.75" x14ac:dyDescent="0.2">
      <c r="A59" s="66" t="s">
        <v>361</v>
      </c>
      <c r="B59" s="61" t="s">
        <v>274</v>
      </c>
      <c r="C59" s="61" t="s">
        <v>433</v>
      </c>
      <c r="D59" s="61" t="s">
        <v>355</v>
      </c>
      <c r="E59" s="61" t="s">
        <v>359</v>
      </c>
      <c r="F59" s="61" t="s">
        <v>442</v>
      </c>
      <c r="G59" s="61" t="s">
        <v>258</v>
      </c>
      <c r="H59" s="46">
        <v>1923921</v>
      </c>
      <c r="I59" s="46">
        <v>1923921</v>
      </c>
      <c r="J59" s="46">
        <v>1923921</v>
      </c>
      <c r="K59" s="46">
        <f t="shared" si="2"/>
        <v>100</v>
      </c>
    </row>
    <row r="60" spans="1:11" ht="93.75" x14ac:dyDescent="0.2">
      <c r="A60" s="66" t="s">
        <v>277</v>
      </c>
      <c r="B60" s="61" t="s">
        <v>274</v>
      </c>
      <c r="C60" s="61" t="s">
        <v>433</v>
      </c>
      <c r="D60" s="61" t="s">
        <v>355</v>
      </c>
      <c r="E60" s="61" t="s">
        <v>359</v>
      </c>
      <c r="F60" s="61" t="s">
        <v>442</v>
      </c>
      <c r="G60" s="61" t="s">
        <v>278</v>
      </c>
      <c r="H60" s="46">
        <v>1921886</v>
      </c>
      <c r="I60" s="46">
        <v>1923221</v>
      </c>
      <c r="J60" s="46">
        <v>1923221</v>
      </c>
      <c r="K60" s="46">
        <f t="shared" si="2"/>
        <v>100</v>
      </c>
    </row>
    <row r="61" spans="1:11" ht="37.5" x14ac:dyDescent="0.2">
      <c r="A61" s="66" t="s">
        <v>279</v>
      </c>
      <c r="B61" s="61" t="s">
        <v>274</v>
      </c>
      <c r="C61" s="61" t="s">
        <v>433</v>
      </c>
      <c r="D61" s="61" t="s">
        <v>355</v>
      </c>
      <c r="E61" s="61" t="s">
        <v>359</v>
      </c>
      <c r="F61" s="61" t="s">
        <v>442</v>
      </c>
      <c r="G61" s="61" t="s">
        <v>280</v>
      </c>
      <c r="H61" s="46">
        <v>1921886</v>
      </c>
      <c r="I61" s="46">
        <v>1923221</v>
      </c>
      <c r="J61" s="46">
        <v>1923221</v>
      </c>
      <c r="K61" s="46">
        <f t="shared" si="2"/>
        <v>100</v>
      </c>
    </row>
    <row r="62" spans="1:11" ht="37.5" x14ac:dyDescent="0.2">
      <c r="A62" s="66" t="s">
        <v>281</v>
      </c>
      <c r="B62" s="61" t="s">
        <v>274</v>
      </c>
      <c r="C62" s="61" t="s">
        <v>433</v>
      </c>
      <c r="D62" s="61" t="s">
        <v>355</v>
      </c>
      <c r="E62" s="61" t="s">
        <v>359</v>
      </c>
      <c r="F62" s="61" t="s">
        <v>442</v>
      </c>
      <c r="G62" s="61" t="s">
        <v>282</v>
      </c>
      <c r="H62" s="46">
        <v>2035</v>
      </c>
      <c r="I62" s="46">
        <v>700</v>
      </c>
      <c r="J62" s="46">
        <v>700</v>
      </c>
      <c r="K62" s="46">
        <f t="shared" si="2"/>
        <v>100</v>
      </c>
    </row>
    <row r="63" spans="1:11" ht="56.25" x14ac:dyDescent="0.2">
      <c r="A63" s="66" t="s">
        <v>283</v>
      </c>
      <c r="B63" s="61" t="s">
        <v>274</v>
      </c>
      <c r="C63" s="61" t="s">
        <v>433</v>
      </c>
      <c r="D63" s="61" t="s">
        <v>355</v>
      </c>
      <c r="E63" s="61" t="s">
        <v>359</v>
      </c>
      <c r="F63" s="61" t="s">
        <v>442</v>
      </c>
      <c r="G63" s="61" t="s">
        <v>284</v>
      </c>
      <c r="H63" s="46">
        <v>2035</v>
      </c>
      <c r="I63" s="46">
        <v>700</v>
      </c>
      <c r="J63" s="46">
        <v>700</v>
      </c>
      <c r="K63" s="46">
        <f t="shared" si="2"/>
        <v>100</v>
      </c>
    </row>
    <row r="64" spans="1:11" ht="225" x14ac:dyDescent="0.2">
      <c r="A64" s="66" t="s">
        <v>362</v>
      </c>
      <c r="B64" s="61" t="s">
        <v>274</v>
      </c>
      <c r="C64" s="61" t="s">
        <v>433</v>
      </c>
      <c r="D64" s="61" t="s">
        <v>355</v>
      </c>
      <c r="E64" s="61" t="s">
        <v>359</v>
      </c>
      <c r="F64" s="61" t="s">
        <v>443</v>
      </c>
      <c r="G64" s="61" t="s">
        <v>258</v>
      </c>
      <c r="H64" s="46">
        <v>641307</v>
      </c>
      <c r="I64" s="46">
        <v>641307</v>
      </c>
      <c r="J64" s="46">
        <v>641307</v>
      </c>
      <c r="K64" s="46">
        <f t="shared" si="2"/>
        <v>100</v>
      </c>
    </row>
    <row r="65" spans="1:11" ht="93.75" x14ac:dyDescent="0.2">
      <c r="A65" s="66" t="s">
        <v>277</v>
      </c>
      <c r="B65" s="61" t="s">
        <v>274</v>
      </c>
      <c r="C65" s="61" t="s">
        <v>433</v>
      </c>
      <c r="D65" s="61" t="s">
        <v>355</v>
      </c>
      <c r="E65" s="61" t="s">
        <v>359</v>
      </c>
      <c r="F65" s="61" t="s">
        <v>443</v>
      </c>
      <c r="G65" s="61" t="s">
        <v>278</v>
      </c>
      <c r="H65" s="46">
        <v>606896</v>
      </c>
      <c r="I65" s="46">
        <v>641307</v>
      </c>
      <c r="J65" s="46">
        <v>641307</v>
      </c>
      <c r="K65" s="46">
        <f t="shared" si="2"/>
        <v>100</v>
      </c>
    </row>
    <row r="66" spans="1:11" ht="37.5" x14ac:dyDescent="0.2">
      <c r="A66" s="66" t="s">
        <v>279</v>
      </c>
      <c r="B66" s="61" t="s">
        <v>274</v>
      </c>
      <c r="C66" s="61" t="s">
        <v>433</v>
      </c>
      <c r="D66" s="61" t="s">
        <v>355</v>
      </c>
      <c r="E66" s="61" t="s">
        <v>359</v>
      </c>
      <c r="F66" s="61" t="s">
        <v>443</v>
      </c>
      <c r="G66" s="61" t="s">
        <v>280</v>
      </c>
      <c r="H66" s="46">
        <v>606896</v>
      </c>
      <c r="I66" s="46">
        <v>641307</v>
      </c>
      <c r="J66" s="46">
        <v>641307</v>
      </c>
      <c r="K66" s="46">
        <f t="shared" si="2"/>
        <v>100</v>
      </c>
    </row>
    <row r="67" spans="1:11" ht="37.5" x14ac:dyDescent="0.2">
      <c r="A67" s="66" t="s">
        <v>281</v>
      </c>
      <c r="B67" s="61" t="s">
        <v>274</v>
      </c>
      <c r="C67" s="61" t="s">
        <v>433</v>
      </c>
      <c r="D67" s="61" t="s">
        <v>355</v>
      </c>
      <c r="E67" s="61" t="s">
        <v>359</v>
      </c>
      <c r="F67" s="61" t="s">
        <v>443</v>
      </c>
      <c r="G67" s="61" t="s">
        <v>282</v>
      </c>
      <c r="H67" s="46">
        <v>34411</v>
      </c>
      <c r="I67" s="46">
        <v>0</v>
      </c>
      <c r="J67" s="46">
        <v>0</v>
      </c>
      <c r="K67" s="46" t="e">
        <f t="shared" si="2"/>
        <v>#DIV/0!</v>
      </c>
    </row>
    <row r="68" spans="1:11" ht="56.25" x14ac:dyDescent="0.2">
      <c r="A68" s="66" t="s">
        <v>283</v>
      </c>
      <c r="B68" s="61" t="s">
        <v>274</v>
      </c>
      <c r="C68" s="61" t="s">
        <v>433</v>
      </c>
      <c r="D68" s="61" t="s">
        <v>355</v>
      </c>
      <c r="E68" s="61" t="s">
        <v>359</v>
      </c>
      <c r="F68" s="61" t="s">
        <v>443</v>
      </c>
      <c r="G68" s="61" t="s">
        <v>284</v>
      </c>
      <c r="H68" s="46">
        <v>34411</v>
      </c>
      <c r="I68" s="46">
        <v>0</v>
      </c>
      <c r="J68" s="46">
        <v>0</v>
      </c>
      <c r="K68" s="46" t="e">
        <f t="shared" si="2"/>
        <v>#DIV/0!</v>
      </c>
    </row>
    <row r="69" spans="1:11" ht="262.5" x14ac:dyDescent="0.2">
      <c r="A69" s="66" t="s">
        <v>363</v>
      </c>
      <c r="B69" s="61" t="s">
        <v>274</v>
      </c>
      <c r="C69" s="61" t="s">
        <v>433</v>
      </c>
      <c r="D69" s="61" t="s">
        <v>355</v>
      </c>
      <c r="E69" s="61" t="s">
        <v>359</v>
      </c>
      <c r="F69" s="61" t="s">
        <v>444</v>
      </c>
      <c r="G69" s="61" t="s">
        <v>258</v>
      </c>
      <c r="H69" s="46">
        <v>200</v>
      </c>
      <c r="I69" s="46">
        <v>200</v>
      </c>
      <c r="J69" s="46">
        <v>200</v>
      </c>
      <c r="K69" s="46">
        <f t="shared" si="2"/>
        <v>100</v>
      </c>
    </row>
    <row r="70" spans="1:11" ht="37.5" x14ac:dyDescent="0.2">
      <c r="A70" s="66" t="s">
        <v>281</v>
      </c>
      <c r="B70" s="61" t="s">
        <v>274</v>
      </c>
      <c r="C70" s="61" t="s">
        <v>433</v>
      </c>
      <c r="D70" s="61" t="s">
        <v>355</v>
      </c>
      <c r="E70" s="61" t="s">
        <v>359</v>
      </c>
      <c r="F70" s="61" t="s">
        <v>444</v>
      </c>
      <c r="G70" s="61" t="s">
        <v>282</v>
      </c>
      <c r="H70" s="46">
        <v>200</v>
      </c>
      <c r="I70" s="46">
        <v>200</v>
      </c>
      <c r="J70" s="46">
        <v>200</v>
      </c>
      <c r="K70" s="46">
        <f t="shared" si="2"/>
        <v>100</v>
      </c>
    </row>
    <row r="71" spans="1:11" ht="56.25" x14ac:dyDescent="0.2">
      <c r="A71" s="66" t="s">
        <v>283</v>
      </c>
      <c r="B71" s="61" t="s">
        <v>274</v>
      </c>
      <c r="C71" s="61" t="s">
        <v>433</v>
      </c>
      <c r="D71" s="61" t="s">
        <v>355</v>
      </c>
      <c r="E71" s="61" t="s">
        <v>359</v>
      </c>
      <c r="F71" s="61" t="s">
        <v>444</v>
      </c>
      <c r="G71" s="61" t="s">
        <v>284</v>
      </c>
      <c r="H71" s="46">
        <v>200</v>
      </c>
      <c r="I71" s="46">
        <v>200</v>
      </c>
      <c r="J71" s="46">
        <v>200</v>
      </c>
      <c r="K71" s="46">
        <f t="shared" si="2"/>
        <v>100</v>
      </c>
    </row>
    <row r="72" spans="1:11" ht="37.5" x14ac:dyDescent="0.2">
      <c r="A72" s="66" t="s">
        <v>364</v>
      </c>
      <c r="B72" s="61" t="s">
        <v>274</v>
      </c>
      <c r="C72" s="61" t="s">
        <v>433</v>
      </c>
      <c r="D72" s="61" t="s">
        <v>355</v>
      </c>
      <c r="E72" s="61" t="s">
        <v>359</v>
      </c>
      <c r="F72" s="61" t="s">
        <v>445</v>
      </c>
      <c r="G72" s="61" t="s">
        <v>258</v>
      </c>
      <c r="H72" s="46">
        <v>3206535</v>
      </c>
      <c r="I72" s="46">
        <v>3206535</v>
      </c>
      <c r="J72" s="46">
        <v>3206535</v>
      </c>
      <c r="K72" s="46">
        <f t="shared" si="2"/>
        <v>100</v>
      </c>
    </row>
    <row r="73" spans="1:11" ht="93.75" x14ac:dyDescent="0.2">
      <c r="A73" s="66" t="s">
        <v>277</v>
      </c>
      <c r="B73" s="61" t="s">
        <v>274</v>
      </c>
      <c r="C73" s="61" t="s">
        <v>433</v>
      </c>
      <c r="D73" s="61" t="s">
        <v>355</v>
      </c>
      <c r="E73" s="61" t="s">
        <v>359</v>
      </c>
      <c r="F73" s="61" t="s">
        <v>445</v>
      </c>
      <c r="G73" s="61" t="s">
        <v>278</v>
      </c>
      <c r="H73" s="46">
        <v>3155190</v>
      </c>
      <c r="I73" s="46">
        <v>3184567</v>
      </c>
      <c r="J73" s="46">
        <v>3184567</v>
      </c>
      <c r="K73" s="46">
        <f t="shared" si="2"/>
        <v>100</v>
      </c>
    </row>
    <row r="74" spans="1:11" ht="37.5" x14ac:dyDescent="0.2">
      <c r="A74" s="66" t="s">
        <v>279</v>
      </c>
      <c r="B74" s="61" t="s">
        <v>274</v>
      </c>
      <c r="C74" s="61" t="s">
        <v>433</v>
      </c>
      <c r="D74" s="61" t="s">
        <v>355</v>
      </c>
      <c r="E74" s="61" t="s">
        <v>359</v>
      </c>
      <c r="F74" s="61" t="s">
        <v>445</v>
      </c>
      <c r="G74" s="61" t="s">
        <v>280</v>
      </c>
      <c r="H74" s="46">
        <v>3155190</v>
      </c>
      <c r="I74" s="46">
        <v>3184567</v>
      </c>
      <c r="J74" s="46">
        <v>3184567</v>
      </c>
      <c r="K74" s="46">
        <f t="shared" si="2"/>
        <v>100</v>
      </c>
    </row>
    <row r="75" spans="1:11" ht="37.5" x14ac:dyDescent="0.2">
      <c r="A75" s="66" t="s">
        <v>281</v>
      </c>
      <c r="B75" s="61" t="s">
        <v>274</v>
      </c>
      <c r="C75" s="61" t="s">
        <v>433</v>
      </c>
      <c r="D75" s="61" t="s">
        <v>355</v>
      </c>
      <c r="E75" s="61" t="s">
        <v>359</v>
      </c>
      <c r="F75" s="61" t="s">
        <v>445</v>
      </c>
      <c r="G75" s="61" t="s">
        <v>282</v>
      </c>
      <c r="H75" s="46">
        <v>51345</v>
      </c>
      <c r="I75" s="46">
        <v>21968</v>
      </c>
      <c r="J75" s="46">
        <v>21968</v>
      </c>
      <c r="K75" s="46">
        <f t="shared" si="2"/>
        <v>100</v>
      </c>
    </row>
    <row r="76" spans="1:11" ht="56.25" x14ac:dyDescent="0.2">
      <c r="A76" s="66" t="s">
        <v>283</v>
      </c>
      <c r="B76" s="61" t="s">
        <v>274</v>
      </c>
      <c r="C76" s="61" t="s">
        <v>433</v>
      </c>
      <c r="D76" s="61" t="s">
        <v>355</v>
      </c>
      <c r="E76" s="61" t="s">
        <v>359</v>
      </c>
      <c r="F76" s="61" t="s">
        <v>445</v>
      </c>
      <c r="G76" s="61" t="s">
        <v>284</v>
      </c>
      <c r="H76" s="46">
        <v>51345</v>
      </c>
      <c r="I76" s="46">
        <v>21968</v>
      </c>
      <c r="J76" s="46">
        <v>21968</v>
      </c>
      <c r="K76" s="46">
        <f t="shared" si="2"/>
        <v>100</v>
      </c>
    </row>
    <row r="77" spans="1:11" ht="75" x14ac:dyDescent="0.2">
      <c r="A77" s="66" t="s">
        <v>365</v>
      </c>
      <c r="B77" s="61" t="s">
        <v>274</v>
      </c>
      <c r="C77" s="61" t="s">
        <v>433</v>
      </c>
      <c r="D77" s="61" t="s">
        <v>355</v>
      </c>
      <c r="E77" s="61" t="s">
        <v>359</v>
      </c>
      <c r="F77" s="61" t="s">
        <v>446</v>
      </c>
      <c r="G77" s="61" t="s">
        <v>258</v>
      </c>
      <c r="H77" s="46">
        <v>641307</v>
      </c>
      <c r="I77" s="46">
        <v>641307</v>
      </c>
      <c r="J77" s="46">
        <v>641307</v>
      </c>
      <c r="K77" s="46">
        <f t="shared" si="2"/>
        <v>100</v>
      </c>
    </row>
    <row r="78" spans="1:11" ht="93.75" x14ac:dyDescent="0.2">
      <c r="A78" s="66" t="s">
        <v>277</v>
      </c>
      <c r="B78" s="61" t="s">
        <v>274</v>
      </c>
      <c r="C78" s="61" t="s">
        <v>433</v>
      </c>
      <c r="D78" s="61" t="s">
        <v>355</v>
      </c>
      <c r="E78" s="61" t="s">
        <v>359</v>
      </c>
      <c r="F78" s="61" t="s">
        <v>446</v>
      </c>
      <c r="G78" s="61" t="s">
        <v>278</v>
      </c>
      <c r="H78" s="46">
        <v>606896</v>
      </c>
      <c r="I78" s="46">
        <v>641307</v>
      </c>
      <c r="J78" s="46">
        <v>641307</v>
      </c>
      <c r="K78" s="46">
        <f t="shared" ref="K78:K152" si="5">J78/I78*100</f>
        <v>100</v>
      </c>
    </row>
    <row r="79" spans="1:11" ht="37.5" x14ac:dyDescent="0.2">
      <c r="A79" s="66" t="s">
        <v>279</v>
      </c>
      <c r="B79" s="61" t="s">
        <v>274</v>
      </c>
      <c r="C79" s="61" t="s">
        <v>433</v>
      </c>
      <c r="D79" s="61" t="s">
        <v>355</v>
      </c>
      <c r="E79" s="119" t="s">
        <v>359</v>
      </c>
      <c r="F79" s="119" t="s">
        <v>446</v>
      </c>
      <c r="G79" s="119" t="s">
        <v>280</v>
      </c>
      <c r="H79" s="46">
        <v>606896</v>
      </c>
      <c r="I79" s="46">
        <v>641307</v>
      </c>
      <c r="J79" s="46">
        <v>641307</v>
      </c>
      <c r="K79" s="46">
        <f t="shared" si="5"/>
        <v>100</v>
      </c>
    </row>
    <row r="80" spans="1:11" ht="37.5" x14ac:dyDescent="0.2">
      <c r="A80" s="66" t="s">
        <v>281</v>
      </c>
      <c r="B80" s="61" t="s">
        <v>274</v>
      </c>
      <c r="C80" s="61" t="s">
        <v>433</v>
      </c>
      <c r="D80" s="61" t="s">
        <v>355</v>
      </c>
      <c r="E80" s="61" t="s">
        <v>359</v>
      </c>
      <c r="F80" s="61" t="s">
        <v>446</v>
      </c>
      <c r="G80" s="61" t="s">
        <v>282</v>
      </c>
      <c r="H80" s="46">
        <v>34411</v>
      </c>
      <c r="I80" s="46">
        <v>0</v>
      </c>
      <c r="J80" s="46">
        <v>0</v>
      </c>
      <c r="K80" s="46" t="e">
        <f t="shared" si="5"/>
        <v>#DIV/0!</v>
      </c>
    </row>
    <row r="81" spans="1:11" ht="56.25" x14ac:dyDescent="0.2">
      <c r="A81" s="66" t="s">
        <v>283</v>
      </c>
      <c r="B81" s="61" t="s">
        <v>274</v>
      </c>
      <c r="C81" s="61" t="s">
        <v>433</v>
      </c>
      <c r="D81" s="61" t="s">
        <v>355</v>
      </c>
      <c r="E81" s="61" t="s">
        <v>359</v>
      </c>
      <c r="F81" s="61" t="s">
        <v>446</v>
      </c>
      <c r="G81" s="61" t="s">
        <v>284</v>
      </c>
      <c r="H81" s="46">
        <v>34411</v>
      </c>
      <c r="I81" s="46">
        <v>0</v>
      </c>
      <c r="J81" s="46">
        <v>0</v>
      </c>
      <c r="K81" s="46" t="e">
        <f t="shared" si="5"/>
        <v>#DIV/0!</v>
      </c>
    </row>
    <row r="82" spans="1:11" ht="75" x14ac:dyDescent="0.2">
      <c r="A82" s="66" t="s">
        <v>366</v>
      </c>
      <c r="B82" s="61" t="s">
        <v>274</v>
      </c>
      <c r="C82" s="61" t="s">
        <v>433</v>
      </c>
      <c r="D82" s="61" t="s">
        <v>355</v>
      </c>
      <c r="E82" s="61" t="s">
        <v>359</v>
      </c>
      <c r="F82" s="61" t="s">
        <v>447</v>
      </c>
      <c r="G82" s="61" t="s">
        <v>258</v>
      </c>
      <c r="H82" s="46">
        <v>30133</v>
      </c>
      <c r="I82" s="46">
        <v>30133</v>
      </c>
      <c r="J82" s="46">
        <v>30133</v>
      </c>
      <c r="K82" s="46">
        <f t="shared" si="5"/>
        <v>100</v>
      </c>
    </row>
    <row r="83" spans="1:11" ht="37.5" x14ac:dyDescent="0.2">
      <c r="A83" s="66" t="s">
        <v>281</v>
      </c>
      <c r="B83" s="61" t="s">
        <v>274</v>
      </c>
      <c r="C83" s="61" t="s">
        <v>433</v>
      </c>
      <c r="D83" s="61" t="s">
        <v>355</v>
      </c>
      <c r="E83" s="61" t="s">
        <v>359</v>
      </c>
      <c r="F83" s="61" t="s">
        <v>447</v>
      </c>
      <c r="G83" s="61" t="s">
        <v>282</v>
      </c>
      <c r="H83" s="46">
        <v>30133</v>
      </c>
      <c r="I83" s="46">
        <v>30133</v>
      </c>
      <c r="J83" s="46">
        <v>30133</v>
      </c>
      <c r="K83" s="46">
        <f t="shared" si="5"/>
        <v>100</v>
      </c>
    </row>
    <row r="84" spans="1:11" ht="56.25" x14ac:dyDescent="0.2">
      <c r="A84" s="66" t="s">
        <v>283</v>
      </c>
      <c r="B84" s="61" t="s">
        <v>274</v>
      </c>
      <c r="C84" s="61" t="s">
        <v>433</v>
      </c>
      <c r="D84" s="61" t="s">
        <v>355</v>
      </c>
      <c r="E84" s="119" t="s">
        <v>359</v>
      </c>
      <c r="F84" s="119" t="s">
        <v>447</v>
      </c>
      <c r="G84" s="119" t="s">
        <v>284</v>
      </c>
      <c r="H84" s="46">
        <v>30133</v>
      </c>
      <c r="I84" s="46">
        <v>30133</v>
      </c>
      <c r="J84" s="46">
        <v>30133</v>
      </c>
      <c r="K84" s="46">
        <f t="shared" si="5"/>
        <v>100</v>
      </c>
    </row>
    <row r="85" spans="1:11" ht="93.75" x14ac:dyDescent="0.2">
      <c r="A85" s="62" t="s">
        <v>448</v>
      </c>
      <c r="B85" s="63" t="s">
        <v>274</v>
      </c>
      <c r="C85" s="63" t="s">
        <v>433</v>
      </c>
      <c r="D85" s="63" t="s">
        <v>304</v>
      </c>
      <c r="E85" s="63" t="s">
        <v>258</v>
      </c>
      <c r="F85" s="65" t="s">
        <v>258</v>
      </c>
      <c r="G85" s="65" t="s">
        <v>258</v>
      </c>
      <c r="H85" s="60">
        <f>H86</f>
        <v>16871473</v>
      </c>
      <c r="I85" s="60">
        <f t="shared" ref="I85:J86" si="6">I86</f>
        <v>17689626</v>
      </c>
      <c r="J85" s="60">
        <f t="shared" si="6"/>
        <v>17316668.449999999</v>
      </c>
      <c r="K85" s="60">
        <f t="shared" si="5"/>
        <v>97.891659495797128</v>
      </c>
    </row>
    <row r="86" spans="1:11" ht="18.75" x14ac:dyDescent="0.2">
      <c r="A86" s="66" t="s">
        <v>358</v>
      </c>
      <c r="B86" s="61" t="s">
        <v>274</v>
      </c>
      <c r="C86" s="61" t="s">
        <v>433</v>
      </c>
      <c r="D86" s="61" t="s">
        <v>304</v>
      </c>
      <c r="E86" s="61" t="s">
        <v>359</v>
      </c>
      <c r="F86" s="61" t="s">
        <v>258</v>
      </c>
      <c r="G86" s="67" t="s">
        <v>258</v>
      </c>
      <c r="H86" s="46">
        <f>H87</f>
        <v>16871473</v>
      </c>
      <c r="I86" s="46">
        <f t="shared" si="6"/>
        <v>17689626</v>
      </c>
      <c r="J86" s="46">
        <f t="shared" si="6"/>
        <v>17316668.449999999</v>
      </c>
      <c r="K86" s="46">
        <f t="shared" si="5"/>
        <v>97.891659495797128</v>
      </c>
    </row>
    <row r="87" spans="1:11" ht="37.5" x14ac:dyDescent="0.2">
      <c r="A87" s="66" t="s">
        <v>369</v>
      </c>
      <c r="B87" s="61" t="s">
        <v>274</v>
      </c>
      <c r="C87" s="61" t="s">
        <v>433</v>
      </c>
      <c r="D87" s="61" t="s">
        <v>304</v>
      </c>
      <c r="E87" s="61" t="s">
        <v>359</v>
      </c>
      <c r="F87" s="61" t="s">
        <v>449</v>
      </c>
      <c r="G87" s="61" t="s">
        <v>258</v>
      </c>
      <c r="H87" s="46">
        <v>16871473</v>
      </c>
      <c r="I87" s="46">
        <v>17689626</v>
      </c>
      <c r="J87" s="46">
        <v>17316668.449999999</v>
      </c>
      <c r="K87" s="46">
        <f t="shared" si="5"/>
        <v>97.891659495797128</v>
      </c>
    </row>
    <row r="88" spans="1:11" ht="56.25" x14ac:dyDescent="0.2">
      <c r="A88" s="66" t="s">
        <v>314</v>
      </c>
      <c r="B88" s="61" t="s">
        <v>274</v>
      </c>
      <c r="C88" s="61" t="s">
        <v>433</v>
      </c>
      <c r="D88" s="61" t="s">
        <v>304</v>
      </c>
      <c r="E88" s="61" t="s">
        <v>359</v>
      </c>
      <c r="F88" s="61" t="s">
        <v>449</v>
      </c>
      <c r="G88" s="61" t="s">
        <v>315</v>
      </c>
      <c r="H88" s="46">
        <v>16871473</v>
      </c>
      <c r="I88" s="46">
        <v>17689626</v>
      </c>
      <c r="J88" s="46">
        <v>17316668.449999999</v>
      </c>
      <c r="K88" s="46">
        <f t="shared" si="5"/>
        <v>97.891659495797128</v>
      </c>
    </row>
    <row r="89" spans="1:11" ht="18.75" x14ac:dyDescent="0.2">
      <c r="A89" s="66" t="s">
        <v>316</v>
      </c>
      <c r="B89" s="61" t="s">
        <v>274</v>
      </c>
      <c r="C89" s="61" t="s">
        <v>433</v>
      </c>
      <c r="D89" s="61" t="s">
        <v>304</v>
      </c>
      <c r="E89" s="61" t="s">
        <v>359</v>
      </c>
      <c r="F89" s="61" t="s">
        <v>449</v>
      </c>
      <c r="G89" s="67" t="s">
        <v>317</v>
      </c>
      <c r="H89" s="46">
        <v>16871473</v>
      </c>
      <c r="I89" s="46">
        <v>17689626</v>
      </c>
      <c r="J89" s="46">
        <v>17316668.449999999</v>
      </c>
      <c r="K89" s="46">
        <f t="shared" si="5"/>
        <v>97.891659495797128</v>
      </c>
    </row>
    <row r="90" spans="1:11" ht="75" x14ac:dyDescent="0.2">
      <c r="A90" s="62" t="s">
        <v>450</v>
      </c>
      <c r="B90" s="63" t="s">
        <v>274</v>
      </c>
      <c r="C90" s="63" t="s">
        <v>433</v>
      </c>
      <c r="D90" s="63" t="s">
        <v>309</v>
      </c>
      <c r="E90" s="63" t="s">
        <v>258</v>
      </c>
      <c r="F90" s="63" t="s">
        <v>258</v>
      </c>
      <c r="G90" s="63" t="s">
        <v>258</v>
      </c>
      <c r="H90" s="60">
        <f>H91</f>
        <v>2151823.02</v>
      </c>
      <c r="I90" s="60">
        <f t="shared" ref="I90:J90" si="7">I91</f>
        <v>2279566.12</v>
      </c>
      <c r="J90" s="60">
        <f t="shared" si="7"/>
        <v>2279566.12</v>
      </c>
      <c r="K90" s="60">
        <f t="shared" si="5"/>
        <v>100</v>
      </c>
    </row>
    <row r="91" spans="1:11" ht="18.75" x14ac:dyDescent="0.2">
      <c r="A91" s="62" t="s">
        <v>358</v>
      </c>
      <c r="B91" s="63" t="s">
        <v>274</v>
      </c>
      <c r="C91" s="63" t="s">
        <v>433</v>
      </c>
      <c r="D91" s="63" t="s">
        <v>309</v>
      </c>
      <c r="E91" s="63" t="s">
        <v>359</v>
      </c>
      <c r="F91" s="63" t="s">
        <v>258</v>
      </c>
      <c r="G91" s="63" t="s">
        <v>258</v>
      </c>
      <c r="H91" s="60">
        <f>H92+H95</f>
        <v>2151823.02</v>
      </c>
      <c r="I91" s="60">
        <f t="shared" ref="I91:J91" si="8">I92+I95</f>
        <v>2279566.12</v>
      </c>
      <c r="J91" s="60">
        <f t="shared" si="8"/>
        <v>2279566.12</v>
      </c>
      <c r="K91" s="60">
        <f t="shared" si="5"/>
        <v>100</v>
      </c>
    </row>
    <row r="92" spans="1:11" ht="168.75" x14ac:dyDescent="0.2">
      <c r="A92" s="66" t="s">
        <v>378</v>
      </c>
      <c r="B92" s="61" t="s">
        <v>274</v>
      </c>
      <c r="C92" s="61" t="s">
        <v>433</v>
      </c>
      <c r="D92" s="61" t="s">
        <v>309</v>
      </c>
      <c r="E92" s="119" t="s">
        <v>359</v>
      </c>
      <c r="F92" s="119" t="s">
        <v>451</v>
      </c>
      <c r="G92" s="119" t="s">
        <v>258</v>
      </c>
      <c r="H92" s="46">
        <v>787831.02</v>
      </c>
      <c r="I92" s="46">
        <v>915574.12</v>
      </c>
      <c r="J92" s="46">
        <v>915574.12</v>
      </c>
      <c r="K92" s="46">
        <f t="shared" si="5"/>
        <v>100</v>
      </c>
    </row>
    <row r="93" spans="1:11" ht="37.5" x14ac:dyDescent="0.2">
      <c r="A93" s="66" t="s">
        <v>281</v>
      </c>
      <c r="B93" s="61" t="s">
        <v>274</v>
      </c>
      <c r="C93" s="61" t="s">
        <v>433</v>
      </c>
      <c r="D93" s="61" t="s">
        <v>309</v>
      </c>
      <c r="E93" s="61" t="s">
        <v>359</v>
      </c>
      <c r="F93" s="61" t="s">
        <v>451</v>
      </c>
      <c r="G93" s="61" t="s">
        <v>282</v>
      </c>
      <c r="H93" s="46">
        <v>787831.02</v>
      </c>
      <c r="I93" s="46">
        <v>915574.12</v>
      </c>
      <c r="J93" s="46">
        <v>915574.12</v>
      </c>
      <c r="K93" s="46">
        <f t="shared" si="5"/>
        <v>100</v>
      </c>
    </row>
    <row r="94" spans="1:11" ht="56.25" x14ac:dyDescent="0.2">
      <c r="A94" s="66" t="s">
        <v>283</v>
      </c>
      <c r="B94" s="61" t="s">
        <v>274</v>
      </c>
      <c r="C94" s="61" t="s">
        <v>433</v>
      </c>
      <c r="D94" s="61" t="s">
        <v>309</v>
      </c>
      <c r="E94" s="61" t="s">
        <v>359</v>
      </c>
      <c r="F94" s="61" t="s">
        <v>451</v>
      </c>
      <c r="G94" s="61" t="s">
        <v>284</v>
      </c>
      <c r="H94" s="46">
        <v>787831.02</v>
      </c>
      <c r="I94" s="46">
        <v>915574.12</v>
      </c>
      <c r="J94" s="46">
        <v>915574.12</v>
      </c>
      <c r="K94" s="46">
        <f t="shared" si="5"/>
        <v>100</v>
      </c>
    </row>
    <row r="95" spans="1:11" ht="112.5" x14ac:dyDescent="0.2">
      <c r="A95" s="66" t="s">
        <v>385</v>
      </c>
      <c r="B95" s="61" t="s">
        <v>274</v>
      </c>
      <c r="C95" s="61" t="s">
        <v>433</v>
      </c>
      <c r="D95" s="61" t="s">
        <v>309</v>
      </c>
      <c r="E95" s="61" t="s">
        <v>359</v>
      </c>
      <c r="F95" s="61" t="s">
        <v>452</v>
      </c>
      <c r="G95" s="61" t="s">
        <v>258</v>
      </c>
      <c r="H95" s="46">
        <v>1363992</v>
      </c>
      <c r="I95" s="46">
        <v>1363992</v>
      </c>
      <c r="J95" s="46">
        <v>1363992</v>
      </c>
      <c r="K95" s="46">
        <f t="shared" si="5"/>
        <v>100</v>
      </c>
    </row>
    <row r="96" spans="1:11" ht="18.75" x14ac:dyDescent="0.2">
      <c r="A96" s="66" t="s">
        <v>285</v>
      </c>
      <c r="B96" s="61" t="s">
        <v>274</v>
      </c>
      <c r="C96" s="61" t="s">
        <v>433</v>
      </c>
      <c r="D96" s="61" t="s">
        <v>309</v>
      </c>
      <c r="E96" s="61" t="s">
        <v>359</v>
      </c>
      <c r="F96" s="61" t="s">
        <v>452</v>
      </c>
      <c r="G96" s="61" t="s">
        <v>286</v>
      </c>
      <c r="H96" s="46">
        <v>1363992</v>
      </c>
      <c r="I96" s="46">
        <v>1363992</v>
      </c>
      <c r="J96" s="46">
        <v>1363992</v>
      </c>
      <c r="K96" s="46">
        <f t="shared" si="5"/>
        <v>100</v>
      </c>
    </row>
    <row r="97" spans="1:11" ht="75" x14ac:dyDescent="0.2">
      <c r="A97" s="66" t="s">
        <v>376</v>
      </c>
      <c r="B97" s="61" t="s">
        <v>274</v>
      </c>
      <c r="C97" s="61" t="s">
        <v>433</v>
      </c>
      <c r="D97" s="61" t="s">
        <v>309</v>
      </c>
      <c r="E97" s="61" t="s">
        <v>359</v>
      </c>
      <c r="F97" s="61" t="s">
        <v>452</v>
      </c>
      <c r="G97" s="61" t="s">
        <v>377</v>
      </c>
      <c r="H97" s="46">
        <v>1363992</v>
      </c>
      <c r="I97" s="46">
        <v>1363992</v>
      </c>
      <c r="J97" s="46">
        <v>1363992</v>
      </c>
      <c r="K97" s="46">
        <f t="shared" si="5"/>
        <v>100</v>
      </c>
    </row>
    <row r="98" spans="1:11" ht="56.25" x14ac:dyDescent="0.2">
      <c r="A98" s="62" t="s">
        <v>453</v>
      </c>
      <c r="B98" s="63" t="s">
        <v>274</v>
      </c>
      <c r="C98" s="63" t="s">
        <v>433</v>
      </c>
      <c r="D98" s="63" t="s">
        <v>348</v>
      </c>
      <c r="E98" s="63" t="s">
        <v>258</v>
      </c>
      <c r="F98" s="63" t="s">
        <v>258</v>
      </c>
      <c r="G98" s="63" t="s">
        <v>258</v>
      </c>
      <c r="H98" s="60">
        <f>H99</f>
        <v>35882607.359999999</v>
      </c>
      <c r="I98" s="60">
        <f t="shared" ref="I98:J98" si="9">I99</f>
        <v>40276446.189999998</v>
      </c>
      <c r="J98" s="60">
        <f t="shared" si="9"/>
        <v>39032491.030000001</v>
      </c>
      <c r="K98" s="60">
        <f t="shared" si="5"/>
        <v>96.911457495202612</v>
      </c>
    </row>
    <row r="99" spans="1:11" ht="18.75" x14ac:dyDescent="0.2">
      <c r="A99" s="62" t="s">
        <v>358</v>
      </c>
      <c r="B99" s="63" t="s">
        <v>274</v>
      </c>
      <c r="C99" s="63" t="s">
        <v>433</v>
      </c>
      <c r="D99" s="63" t="s">
        <v>348</v>
      </c>
      <c r="E99" s="63" t="s">
        <v>359</v>
      </c>
      <c r="F99" s="63" t="s">
        <v>258</v>
      </c>
      <c r="G99" s="63" t="s">
        <v>258</v>
      </c>
      <c r="H99" s="60">
        <f>H100+H103+H106+H110+H113+H116+H119</f>
        <v>35882607.359999999</v>
      </c>
      <c r="I99" s="60">
        <f t="shared" ref="I99" si="10">I100+I103+I106+I110+I113+I116+I119</f>
        <v>40276446.189999998</v>
      </c>
      <c r="J99" s="60">
        <f>J100+J103+J106+J110+J113+J116+J119</f>
        <v>39032491.030000001</v>
      </c>
      <c r="K99" s="60">
        <f t="shared" si="5"/>
        <v>96.911457495202612</v>
      </c>
    </row>
    <row r="100" spans="1:11" ht="56.25" x14ac:dyDescent="0.2">
      <c r="A100" s="66" t="s">
        <v>406</v>
      </c>
      <c r="B100" s="61" t="s">
        <v>274</v>
      </c>
      <c r="C100" s="61" t="s">
        <v>433</v>
      </c>
      <c r="D100" s="61" t="s">
        <v>348</v>
      </c>
      <c r="E100" s="61" t="s">
        <v>359</v>
      </c>
      <c r="F100" s="61" t="s">
        <v>454</v>
      </c>
      <c r="G100" s="67" t="s">
        <v>258</v>
      </c>
      <c r="H100" s="46">
        <v>141600</v>
      </c>
      <c r="I100" s="46">
        <v>141600</v>
      </c>
      <c r="J100" s="46">
        <v>125600</v>
      </c>
      <c r="K100" s="46">
        <f t="shared" si="5"/>
        <v>88.700564971751419</v>
      </c>
    </row>
    <row r="101" spans="1:11" ht="18.75" x14ac:dyDescent="0.2">
      <c r="A101" s="66" t="s">
        <v>321</v>
      </c>
      <c r="B101" s="61" t="s">
        <v>274</v>
      </c>
      <c r="C101" s="61" t="s">
        <v>433</v>
      </c>
      <c r="D101" s="61" t="s">
        <v>348</v>
      </c>
      <c r="E101" s="61" t="s">
        <v>359</v>
      </c>
      <c r="F101" s="61" t="s">
        <v>454</v>
      </c>
      <c r="G101" s="61" t="s">
        <v>322</v>
      </c>
      <c r="H101" s="46">
        <v>141600</v>
      </c>
      <c r="I101" s="46">
        <v>141600</v>
      </c>
      <c r="J101" s="46">
        <v>125600</v>
      </c>
      <c r="K101" s="46">
        <f t="shared" si="5"/>
        <v>88.700564971751419</v>
      </c>
    </row>
    <row r="102" spans="1:11" ht="37.5" x14ac:dyDescent="0.2">
      <c r="A102" s="66" t="s">
        <v>401</v>
      </c>
      <c r="B102" s="61" t="s">
        <v>274</v>
      </c>
      <c r="C102" s="61" t="s">
        <v>433</v>
      </c>
      <c r="D102" s="61" t="s">
        <v>348</v>
      </c>
      <c r="E102" s="61" t="s">
        <v>359</v>
      </c>
      <c r="F102" s="61" t="s">
        <v>454</v>
      </c>
      <c r="G102" s="61" t="s">
        <v>402</v>
      </c>
      <c r="H102" s="46">
        <v>141600</v>
      </c>
      <c r="I102" s="46">
        <v>141600</v>
      </c>
      <c r="J102" s="46">
        <v>125600</v>
      </c>
      <c r="K102" s="46">
        <f t="shared" si="5"/>
        <v>88.700564971751419</v>
      </c>
    </row>
    <row r="103" spans="1:11" ht="37.5" x14ac:dyDescent="0.2">
      <c r="A103" s="66" t="s">
        <v>364</v>
      </c>
      <c r="B103" s="61" t="s">
        <v>274</v>
      </c>
      <c r="C103" s="61" t="s">
        <v>433</v>
      </c>
      <c r="D103" s="61" t="s">
        <v>348</v>
      </c>
      <c r="E103" s="61" t="s">
        <v>359</v>
      </c>
      <c r="F103" s="61" t="s">
        <v>455</v>
      </c>
      <c r="G103" s="61" t="s">
        <v>258</v>
      </c>
      <c r="H103" s="46">
        <v>235000</v>
      </c>
      <c r="I103" s="46">
        <v>235000</v>
      </c>
      <c r="J103" s="46">
        <v>119000</v>
      </c>
      <c r="K103" s="46">
        <f t="shared" si="5"/>
        <v>50.638297872340424</v>
      </c>
    </row>
    <row r="104" spans="1:11" ht="37.5" x14ac:dyDescent="0.2">
      <c r="A104" s="66" t="s">
        <v>281</v>
      </c>
      <c r="B104" s="61" t="s">
        <v>274</v>
      </c>
      <c r="C104" s="61" t="s">
        <v>433</v>
      </c>
      <c r="D104" s="61" t="s">
        <v>348</v>
      </c>
      <c r="E104" s="61" t="s">
        <v>359</v>
      </c>
      <c r="F104" s="61" t="s">
        <v>455</v>
      </c>
      <c r="G104" s="118" t="s">
        <v>282</v>
      </c>
      <c r="H104" s="46">
        <v>235000</v>
      </c>
      <c r="I104" s="46">
        <v>235000</v>
      </c>
      <c r="J104" s="46">
        <v>119000</v>
      </c>
      <c r="K104" s="46">
        <f t="shared" si="5"/>
        <v>50.638297872340424</v>
      </c>
    </row>
    <row r="105" spans="1:11" ht="56.25" x14ac:dyDescent="0.2">
      <c r="A105" s="66" t="s">
        <v>283</v>
      </c>
      <c r="B105" s="61" t="s">
        <v>274</v>
      </c>
      <c r="C105" s="61" t="s">
        <v>433</v>
      </c>
      <c r="D105" s="61" t="s">
        <v>348</v>
      </c>
      <c r="E105" s="61" t="s">
        <v>359</v>
      </c>
      <c r="F105" s="61" t="s">
        <v>455</v>
      </c>
      <c r="G105" s="61" t="s">
        <v>284</v>
      </c>
      <c r="H105" s="46">
        <v>235000</v>
      </c>
      <c r="I105" s="46">
        <v>235000</v>
      </c>
      <c r="J105" s="46">
        <v>119000</v>
      </c>
      <c r="K105" s="46">
        <f t="shared" si="5"/>
        <v>50.638297872340424</v>
      </c>
    </row>
    <row r="106" spans="1:11" ht="37.5" x14ac:dyDescent="0.2">
      <c r="A106" s="66" t="s">
        <v>364</v>
      </c>
      <c r="B106" s="61" t="s">
        <v>274</v>
      </c>
      <c r="C106" s="61" t="s">
        <v>433</v>
      </c>
      <c r="D106" s="61" t="s">
        <v>348</v>
      </c>
      <c r="E106" s="61" t="s">
        <v>359</v>
      </c>
      <c r="F106" s="61" t="s">
        <v>456</v>
      </c>
      <c r="G106" s="61" t="s">
        <v>258</v>
      </c>
      <c r="H106" s="46">
        <v>15443765</v>
      </c>
      <c r="I106" s="46">
        <v>19863165</v>
      </c>
      <c r="J106" s="46">
        <v>19070501</v>
      </c>
      <c r="K106" s="46">
        <f t="shared" si="5"/>
        <v>96.009377156158152</v>
      </c>
    </row>
    <row r="107" spans="1:11" ht="18.75" x14ac:dyDescent="0.2">
      <c r="A107" s="66" t="s">
        <v>321</v>
      </c>
      <c r="B107" s="61" t="s">
        <v>274</v>
      </c>
      <c r="C107" s="61" t="s">
        <v>433</v>
      </c>
      <c r="D107" s="61" t="s">
        <v>348</v>
      </c>
      <c r="E107" s="61" t="s">
        <v>359</v>
      </c>
      <c r="F107" s="61" t="s">
        <v>456</v>
      </c>
      <c r="G107" s="118" t="s">
        <v>322</v>
      </c>
      <c r="H107" s="46">
        <v>15443765</v>
      </c>
      <c r="I107" s="46">
        <v>19863165</v>
      </c>
      <c r="J107" s="46">
        <v>19070501</v>
      </c>
      <c r="K107" s="46">
        <f t="shared" si="5"/>
        <v>96.009377156158152</v>
      </c>
    </row>
    <row r="108" spans="1:11" ht="37.5" x14ac:dyDescent="0.2">
      <c r="A108" s="66" t="s">
        <v>401</v>
      </c>
      <c r="B108" s="61" t="s">
        <v>274</v>
      </c>
      <c r="C108" s="61" t="s">
        <v>433</v>
      </c>
      <c r="D108" s="61" t="s">
        <v>348</v>
      </c>
      <c r="E108" s="61" t="s">
        <v>359</v>
      </c>
      <c r="F108" s="61" t="s">
        <v>456</v>
      </c>
      <c r="G108" s="61" t="s">
        <v>402</v>
      </c>
      <c r="H108" s="46">
        <v>11877672</v>
      </c>
      <c r="I108" s="46">
        <v>13067148</v>
      </c>
      <c r="J108" s="46">
        <v>12324484</v>
      </c>
      <c r="K108" s="46">
        <f t="shared" si="5"/>
        <v>94.316556298283288</v>
      </c>
    </row>
    <row r="109" spans="1:11" ht="37.5" x14ac:dyDescent="0.2">
      <c r="A109" s="66" t="s">
        <v>323</v>
      </c>
      <c r="B109" s="61" t="s">
        <v>274</v>
      </c>
      <c r="C109" s="61" t="s">
        <v>433</v>
      </c>
      <c r="D109" s="61" t="s">
        <v>348</v>
      </c>
      <c r="E109" s="61" t="s">
        <v>359</v>
      </c>
      <c r="F109" s="61" t="s">
        <v>456</v>
      </c>
      <c r="G109" s="61" t="s">
        <v>324</v>
      </c>
      <c r="H109" s="46">
        <v>3566093</v>
      </c>
      <c r="I109" s="46">
        <v>6796017</v>
      </c>
      <c r="J109" s="46">
        <v>6746017</v>
      </c>
      <c r="K109" s="46">
        <f t="shared" si="5"/>
        <v>99.264274942219828</v>
      </c>
    </row>
    <row r="110" spans="1:11" ht="37.5" x14ac:dyDescent="0.2">
      <c r="A110" s="66" t="s">
        <v>400</v>
      </c>
      <c r="B110" s="61" t="s">
        <v>274</v>
      </c>
      <c r="C110" s="61" t="s">
        <v>433</v>
      </c>
      <c r="D110" s="61" t="s">
        <v>348</v>
      </c>
      <c r="E110" s="61" t="s">
        <v>359</v>
      </c>
      <c r="F110" s="61" t="s">
        <v>457</v>
      </c>
      <c r="G110" s="118" t="s">
        <v>258</v>
      </c>
      <c r="H110" s="46">
        <v>10328365</v>
      </c>
      <c r="I110" s="46">
        <v>10328365</v>
      </c>
      <c r="J110" s="46">
        <v>10009080.77</v>
      </c>
      <c r="K110" s="46">
        <f t="shared" si="5"/>
        <v>96.908666279706409</v>
      </c>
    </row>
    <row r="111" spans="1:11" ht="18.75" x14ac:dyDescent="0.2">
      <c r="A111" s="66" t="s">
        <v>321</v>
      </c>
      <c r="B111" s="61" t="s">
        <v>274</v>
      </c>
      <c r="C111" s="61" t="s">
        <v>433</v>
      </c>
      <c r="D111" s="61" t="s">
        <v>348</v>
      </c>
      <c r="E111" s="61" t="s">
        <v>359</v>
      </c>
      <c r="F111" s="61" t="s">
        <v>457</v>
      </c>
      <c r="G111" s="61" t="s">
        <v>322</v>
      </c>
      <c r="H111" s="46">
        <v>10328365</v>
      </c>
      <c r="I111" s="46">
        <v>10328365</v>
      </c>
      <c r="J111" s="46">
        <v>10009080.77</v>
      </c>
      <c r="K111" s="46">
        <f t="shared" si="5"/>
        <v>96.908666279706409</v>
      </c>
    </row>
    <row r="112" spans="1:11" ht="37.5" x14ac:dyDescent="0.2">
      <c r="A112" s="66" t="s">
        <v>401</v>
      </c>
      <c r="B112" s="61" t="s">
        <v>274</v>
      </c>
      <c r="C112" s="61" t="s">
        <v>433</v>
      </c>
      <c r="D112" s="61" t="s">
        <v>348</v>
      </c>
      <c r="E112" s="61" t="s">
        <v>359</v>
      </c>
      <c r="F112" s="61" t="s">
        <v>457</v>
      </c>
      <c r="G112" s="61" t="s">
        <v>402</v>
      </c>
      <c r="H112" s="46">
        <v>10328365</v>
      </c>
      <c r="I112" s="46">
        <v>10328365</v>
      </c>
      <c r="J112" s="46">
        <v>10009080.77</v>
      </c>
      <c r="K112" s="46">
        <f t="shared" si="5"/>
        <v>96.908666279706409</v>
      </c>
    </row>
    <row r="113" spans="1:11" ht="37.5" x14ac:dyDescent="0.2">
      <c r="A113" s="66" t="s">
        <v>403</v>
      </c>
      <c r="B113" s="61" t="s">
        <v>274</v>
      </c>
      <c r="C113" s="61" t="s">
        <v>433</v>
      </c>
      <c r="D113" s="61" t="s">
        <v>348</v>
      </c>
      <c r="E113" s="61" t="s">
        <v>359</v>
      </c>
      <c r="F113" s="61" t="s">
        <v>458</v>
      </c>
      <c r="G113" s="118" t="s">
        <v>258</v>
      </c>
      <c r="H113" s="46">
        <v>662112</v>
      </c>
      <c r="I113" s="46">
        <v>662112</v>
      </c>
      <c r="J113" s="46">
        <v>662112</v>
      </c>
      <c r="K113" s="46">
        <f t="shared" si="5"/>
        <v>100</v>
      </c>
    </row>
    <row r="114" spans="1:11" ht="18.75" x14ac:dyDescent="0.2">
      <c r="A114" s="66" t="s">
        <v>321</v>
      </c>
      <c r="B114" s="61" t="s">
        <v>274</v>
      </c>
      <c r="C114" s="61" t="s">
        <v>433</v>
      </c>
      <c r="D114" s="61" t="s">
        <v>348</v>
      </c>
      <c r="E114" s="61" t="s">
        <v>359</v>
      </c>
      <c r="F114" s="61" t="s">
        <v>458</v>
      </c>
      <c r="G114" s="61" t="s">
        <v>322</v>
      </c>
      <c r="H114" s="46">
        <v>662112</v>
      </c>
      <c r="I114" s="46">
        <v>662112</v>
      </c>
      <c r="J114" s="46">
        <v>662112</v>
      </c>
      <c r="K114" s="46">
        <f t="shared" si="5"/>
        <v>100</v>
      </c>
    </row>
    <row r="115" spans="1:11" ht="37.5" x14ac:dyDescent="0.2">
      <c r="A115" s="66" t="s">
        <v>404</v>
      </c>
      <c r="B115" s="61" t="s">
        <v>274</v>
      </c>
      <c r="C115" s="61" t="s">
        <v>433</v>
      </c>
      <c r="D115" s="61" t="s">
        <v>348</v>
      </c>
      <c r="E115" s="61" t="s">
        <v>359</v>
      </c>
      <c r="F115" s="61" t="s">
        <v>458</v>
      </c>
      <c r="G115" s="61" t="s">
        <v>405</v>
      </c>
      <c r="H115" s="46">
        <v>662112</v>
      </c>
      <c r="I115" s="46">
        <v>662112</v>
      </c>
      <c r="J115" s="46">
        <v>662112</v>
      </c>
      <c r="K115" s="46">
        <f t="shared" si="5"/>
        <v>100</v>
      </c>
    </row>
    <row r="116" spans="1:11" ht="37.5" x14ac:dyDescent="0.2">
      <c r="A116" s="66" t="s">
        <v>408</v>
      </c>
      <c r="B116" s="61" t="s">
        <v>274</v>
      </c>
      <c r="C116" s="61" t="s">
        <v>433</v>
      </c>
      <c r="D116" s="61" t="s">
        <v>348</v>
      </c>
      <c r="E116" s="116" t="s">
        <v>359</v>
      </c>
      <c r="F116" s="117" t="s">
        <v>460</v>
      </c>
      <c r="G116" s="117" t="s">
        <v>258</v>
      </c>
      <c r="H116" s="46">
        <v>518257.43</v>
      </c>
      <c r="I116" s="46">
        <v>492696.26</v>
      </c>
      <c r="J116" s="46">
        <v>492696.26</v>
      </c>
      <c r="K116" s="46">
        <f t="shared" si="5"/>
        <v>100</v>
      </c>
    </row>
    <row r="117" spans="1:11" ht="18.75" x14ac:dyDescent="0.2">
      <c r="A117" s="66" t="s">
        <v>321</v>
      </c>
      <c r="B117" s="61" t="s">
        <v>274</v>
      </c>
      <c r="C117" s="61" t="s">
        <v>433</v>
      </c>
      <c r="D117" s="61" t="s">
        <v>348</v>
      </c>
      <c r="E117" s="61" t="s">
        <v>359</v>
      </c>
      <c r="F117" s="118" t="s">
        <v>460</v>
      </c>
      <c r="G117" s="118" t="s">
        <v>322</v>
      </c>
      <c r="H117" s="46">
        <v>518257.43</v>
      </c>
      <c r="I117" s="46">
        <v>492696.26</v>
      </c>
      <c r="J117" s="46">
        <v>492696.26</v>
      </c>
      <c r="K117" s="46">
        <f t="shared" si="5"/>
        <v>100</v>
      </c>
    </row>
    <row r="118" spans="1:11" ht="37.5" x14ac:dyDescent="0.2">
      <c r="A118" s="66" t="s">
        <v>401</v>
      </c>
      <c r="B118" s="61" t="s">
        <v>274</v>
      </c>
      <c r="C118" s="61" t="s">
        <v>433</v>
      </c>
      <c r="D118" s="61" t="s">
        <v>348</v>
      </c>
      <c r="E118" s="61" t="s">
        <v>359</v>
      </c>
      <c r="F118" s="61" t="s">
        <v>460</v>
      </c>
      <c r="G118" s="118" t="s">
        <v>402</v>
      </c>
      <c r="H118" s="46">
        <v>518257.43</v>
      </c>
      <c r="I118" s="46">
        <v>492696.26</v>
      </c>
      <c r="J118" s="46">
        <v>492696.26</v>
      </c>
      <c r="K118" s="46">
        <f t="shared" si="5"/>
        <v>100</v>
      </c>
    </row>
    <row r="119" spans="1:11" ht="112.5" x14ac:dyDescent="0.2">
      <c r="A119" s="66" t="s">
        <v>407</v>
      </c>
      <c r="B119" s="61" t="s">
        <v>274</v>
      </c>
      <c r="C119" s="61" t="s">
        <v>433</v>
      </c>
      <c r="D119" s="61" t="s">
        <v>348</v>
      </c>
      <c r="E119" s="61" t="s">
        <v>359</v>
      </c>
      <c r="F119" s="61" t="s">
        <v>459</v>
      </c>
      <c r="G119" s="61" t="s">
        <v>258</v>
      </c>
      <c r="H119" s="46">
        <v>8553507.9299999997</v>
      </c>
      <c r="I119" s="46">
        <v>8553507.9299999997</v>
      </c>
      <c r="J119" s="46">
        <v>8553501</v>
      </c>
      <c r="K119" s="46">
        <f t="shared" si="5"/>
        <v>99.999918980609408</v>
      </c>
    </row>
    <row r="120" spans="1:11" ht="37.5" x14ac:dyDescent="0.2">
      <c r="A120" s="66" t="s">
        <v>379</v>
      </c>
      <c r="B120" s="61" t="s">
        <v>274</v>
      </c>
      <c r="C120" s="61" t="s">
        <v>433</v>
      </c>
      <c r="D120" s="61" t="s">
        <v>348</v>
      </c>
      <c r="E120" s="61" t="s">
        <v>359</v>
      </c>
      <c r="F120" s="61" t="s">
        <v>459</v>
      </c>
      <c r="G120" s="61" t="s">
        <v>380</v>
      </c>
      <c r="H120" s="46">
        <v>8553507.9299999997</v>
      </c>
      <c r="I120" s="46">
        <v>8553507.9299999997</v>
      </c>
      <c r="J120" s="46">
        <v>8553501</v>
      </c>
      <c r="K120" s="46">
        <f t="shared" si="5"/>
        <v>99.999918980609408</v>
      </c>
    </row>
    <row r="121" spans="1:11" ht="18.75" x14ac:dyDescent="0.2">
      <c r="A121" s="66" t="s">
        <v>381</v>
      </c>
      <c r="B121" s="61" t="s">
        <v>274</v>
      </c>
      <c r="C121" s="61" t="s">
        <v>433</v>
      </c>
      <c r="D121" s="61" t="s">
        <v>348</v>
      </c>
      <c r="E121" s="61" t="s">
        <v>359</v>
      </c>
      <c r="F121" s="61" t="s">
        <v>459</v>
      </c>
      <c r="G121" s="61" t="s">
        <v>382</v>
      </c>
      <c r="H121" s="46">
        <v>8553507.9299999997</v>
      </c>
      <c r="I121" s="46">
        <v>8553507.9299999997</v>
      </c>
      <c r="J121" s="46">
        <v>8553501</v>
      </c>
      <c r="K121" s="46">
        <f t="shared" si="5"/>
        <v>99.999918980609408</v>
      </c>
    </row>
    <row r="122" spans="1:11" ht="37.5" x14ac:dyDescent="0.2">
      <c r="A122" s="62" t="s">
        <v>461</v>
      </c>
      <c r="B122" s="63" t="s">
        <v>274</v>
      </c>
      <c r="C122" s="63" t="s">
        <v>433</v>
      </c>
      <c r="D122" s="63" t="s">
        <v>275</v>
      </c>
      <c r="E122" s="63" t="s">
        <v>258</v>
      </c>
      <c r="F122" s="63" t="s">
        <v>258</v>
      </c>
      <c r="G122" s="63" t="s">
        <v>258</v>
      </c>
      <c r="H122" s="60">
        <f>H123</f>
        <v>27053421.25</v>
      </c>
      <c r="I122" s="60">
        <f t="shared" ref="I122:J122" si="11">I123</f>
        <v>12179090.34</v>
      </c>
      <c r="J122" s="60">
        <f t="shared" si="11"/>
        <v>12079030.08</v>
      </c>
      <c r="K122" s="60">
        <f t="shared" si="5"/>
        <v>99.178425833074172</v>
      </c>
    </row>
    <row r="123" spans="1:11" ht="18.75" x14ac:dyDescent="0.2">
      <c r="A123" s="62" t="s">
        <v>358</v>
      </c>
      <c r="B123" s="63" t="s">
        <v>274</v>
      </c>
      <c r="C123" s="63" t="s">
        <v>433</v>
      </c>
      <c r="D123" s="63" t="s">
        <v>275</v>
      </c>
      <c r="E123" s="63" t="s">
        <v>359</v>
      </c>
      <c r="F123" s="63" t="s">
        <v>258</v>
      </c>
      <c r="G123" s="65" t="s">
        <v>258</v>
      </c>
      <c r="H123" s="60">
        <f>H124+H129</f>
        <v>27053421.25</v>
      </c>
      <c r="I123" s="60">
        <f t="shared" ref="I123:J123" si="12">I124+I129</f>
        <v>12179090.34</v>
      </c>
      <c r="J123" s="60">
        <f t="shared" si="12"/>
        <v>12079030.08</v>
      </c>
      <c r="K123" s="60">
        <f t="shared" si="5"/>
        <v>99.178425833074172</v>
      </c>
    </row>
    <row r="124" spans="1:11" ht="112.5" x14ac:dyDescent="0.2">
      <c r="A124" s="66" t="s">
        <v>397</v>
      </c>
      <c r="B124" s="61" t="s">
        <v>274</v>
      </c>
      <c r="C124" s="61" t="s">
        <v>433</v>
      </c>
      <c r="D124" s="61" t="s">
        <v>275</v>
      </c>
      <c r="E124" s="61" t="s">
        <v>359</v>
      </c>
      <c r="F124" s="61" t="s">
        <v>462</v>
      </c>
      <c r="G124" s="61" t="s">
        <v>258</v>
      </c>
      <c r="H124" s="46">
        <v>21542641.780000001</v>
      </c>
      <c r="I124" s="46">
        <v>8240956.2800000003</v>
      </c>
      <c r="J124" s="46">
        <v>8209651.0199999996</v>
      </c>
      <c r="K124" s="46">
        <f t="shared" si="5"/>
        <v>99.620125881798742</v>
      </c>
    </row>
    <row r="125" spans="1:11" ht="37.5" x14ac:dyDescent="0.2">
      <c r="A125" s="66" t="s">
        <v>281</v>
      </c>
      <c r="B125" s="61" t="s">
        <v>274</v>
      </c>
      <c r="C125" s="61" t="s">
        <v>433</v>
      </c>
      <c r="D125" s="61" t="s">
        <v>275</v>
      </c>
      <c r="E125" s="61" t="s">
        <v>359</v>
      </c>
      <c r="F125" s="61" t="s">
        <v>462</v>
      </c>
      <c r="G125" s="61" t="s">
        <v>282</v>
      </c>
      <c r="H125" s="46">
        <v>20285353.969999999</v>
      </c>
      <c r="I125" s="46">
        <v>5546493.29</v>
      </c>
      <c r="J125" s="46">
        <v>5545720.96</v>
      </c>
      <c r="K125" s="46">
        <f t="shared" si="5"/>
        <v>99.986075345995772</v>
      </c>
    </row>
    <row r="126" spans="1:11" ht="56.25" x14ac:dyDescent="0.2">
      <c r="A126" s="66" t="s">
        <v>283</v>
      </c>
      <c r="B126" s="61" t="s">
        <v>274</v>
      </c>
      <c r="C126" s="61" t="s">
        <v>433</v>
      </c>
      <c r="D126" s="61" t="s">
        <v>275</v>
      </c>
      <c r="E126" s="119" t="s">
        <v>359</v>
      </c>
      <c r="F126" s="119" t="s">
        <v>462</v>
      </c>
      <c r="G126" s="119" t="s">
        <v>284</v>
      </c>
      <c r="H126" s="46">
        <v>20285353.969999999</v>
      </c>
      <c r="I126" s="46">
        <v>5546493.29</v>
      </c>
      <c r="J126" s="46">
        <v>5545720.96</v>
      </c>
      <c r="K126" s="46">
        <f t="shared" si="5"/>
        <v>99.986075345995772</v>
      </c>
    </row>
    <row r="127" spans="1:11" ht="18.75" x14ac:dyDescent="0.2">
      <c r="A127" s="66" t="s">
        <v>299</v>
      </c>
      <c r="B127" s="61" t="s">
        <v>274</v>
      </c>
      <c r="C127" s="61" t="s">
        <v>433</v>
      </c>
      <c r="D127" s="61" t="s">
        <v>275</v>
      </c>
      <c r="E127" s="61" t="s">
        <v>359</v>
      </c>
      <c r="F127" s="61" t="s">
        <v>462</v>
      </c>
      <c r="G127" s="61" t="s">
        <v>300</v>
      </c>
      <c r="H127" s="46">
        <v>1257287.81</v>
      </c>
      <c r="I127" s="46">
        <v>2694462.99</v>
      </c>
      <c r="J127" s="46">
        <v>2663930.06</v>
      </c>
      <c r="K127" s="46">
        <f t="shared" si="5"/>
        <v>98.866826892285502</v>
      </c>
    </row>
    <row r="128" spans="1:11" ht="18.75" x14ac:dyDescent="0.2">
      <c r="A128" s="66" t="s">
        <v>239</v>
      </c>
      <c r="B128" s="61" t="s">
        <v>274</v>
      </c>
      <c r="C128" s="61" t="s">
        <v>433</v>
      </c>
      <c r="D128" s="61" t="s">
        <v>275</v>
      </c>
      <c r="E128" s="61" t="s">
        <v>359</v>
      </c>
      <c r="F128" s="61" t="s">
        <v>462</v>
      </c>
      <c r="G128" s="61" t="s">
        <v>306</v>
      </c>
      <c r="H128" s="46">
        <v>1257287.81</v>
      </c>
      <c r="I128" s="46">
        <v>2694462.99</v>
      </c>
      <c r="J128" s="46">
        <v>2663930.06</v>
      </c>
      <c r="K128" s="46">
        <f t="shared" si="5"/>
        <v>98.866826892285502</v>
      </c>
    </row>
    <row r="129" spans="1:11" ht="150" x14ac:dyDescent="0.2">
      <c r="A129" s="66" t="s">
        <v>395</v>
      </c>
      <c r="B129" s="61" t="s">
        <v>274</v>
      </c>
      <c r="C129" s="61" t="s">
        <v>433</v>
      </c>
      <c r="D129" s="61" t="s">
        <v>275</v>
      </c>
      <c r="E129" s="61" t="s">
        <v>359</v>
      </c>
      <c r="F129" s="61" t="s">
        <v>463</v>
      </c>
      <c r="G129" s="61" t="s">
        <v>258</v>
      </c>
      <c r="H129" s="46">
        <v>5510779.4699999997</v>
      </c>
      <c r="I129" s="46">
        <v>3938134.06</v>
      </c>
      <c r="J129" s="46">
        <v>3869379.06</v>
      </c>
      <c r="K129" s="46">
        <f t="shared" si="5"/>
        <v>98.254122410449369</v>
      </c>
    </row>
    <row r="130" spans="1:11" ht="18.75" x14ac:dyDescent="0.2">
      <c r="A130" s="66" t="s">
        <v>299</v>
      </c>
      <c r="B130" s="61" t="s">
        <v>274</v>
      </c>
      <c r="C130" s="61" t="s">
        <v>433</v>
      </c>
      <c r="D130" s="61" t="s">
        <v>275</v>
      </c>
      <c r="E130" s="61" t="s">
        <v>359</v>
      </c>
      <c r="F130" s="61" t="s">
        <v>463</v>
      </c>
      <c r="G130" s="61" t="s">
        <v>300</v>
      </c>
      <c r="H130" s="46">
        <v>5510779.4699999997</v>
      </c>
      <c r="I130" s="46">
        <v>3938134.06</v>
      </c>
      <c r="J130" s="46">
        <v>3869379.06</v>
      </c>
      <c r="K130" s="46">
        <f t="shared" si="5"/>
        <v>98.254122410449369</v>
      </c>
    </row>
    <row r="131" spans="1:11" ht="18.75" x14ac:dyDescent="0.2">
      <c r="A131" s="66" t="s">
        <v>239</v>
      </c>
      <c r="B131" s="61" t="s">
        <v>274</v>
      </c>
      <c r="C131" s="61" t="s">
        <v>433</v>
      </c>
      <c r="D131" s="61" t="s">
        <v>275</v>
      </c>
      <c r="E131" s="119" t="s">
        <v>359</v>
      </c>
      <c r="F131" s="119" t="s">
        <v>463</v>
      </c>
      <c r="G131" s="119" t="s">
        <v>306</v>
      </c>
      <c r="H131" s="46">
        <v>5510779.4699999997</v>
      </c>
      <c r="I131" s="46">
        <v>3938134.06</v>
      </c>
      <c r="J131" s="46">
        <v>3869379.06</v>
      </c>
      <c r="K131" s="46">
        <f t="shared" si="5"/>
        <v>98.254122410449369</v>
      </c>
    </row>
    <row r="132" spans="1:11" ht="37.5" x14ac:dyDescent="0.2">
      <c r="A132" s="62" t="s">
        <v>464</v>
      </c>
      <c r="B132" s="63" t="s">
        <v>274</v>
      </c>
      <c r="C132" s="63" t="s">
        <v>433</v>
      </c>
      <c r="D132" s="63" t="s">
        <v>312</v>
      </c>
      <c r="E132" s="63" t="s">
        <v>258</v>
      </c>
      <c r="F132" s="65" t="s">
        <v>258</v>
      </c>
      <c r="G132" s="65" t="s">
        <v>258</v>
      </c>
      <c r="H132" s="60">
        <f>H133</f>
        <v>37975672</v>
      </c>
      <c r="I132" s="60">
        <f t="shared" ref="I132:J133" si="13">I133</f>
        <v>39370472</v>
      </c>
      <c r="J132" s="60">
        <f t="shared" si="13"/>
        <v>38358654.5</v>
      </c>
      <c r="K132" s="60">
        <f t="shared" si="5"/>
        <v>97.430009221123896</v>
      </c>
    </row>
    <row r="133" spans="1:11" ht="18.75" x14ac:dyDescent="0.2">
      <c r="A133" s="62" t="s">
        <v>358</v>
      </c>
      <c r="B133" s="63" t="s">
        <v>274</v>
      </c>
      <c r="C133" s="63" t="s">
        <v>433</v>
      </c>
      <c r="D133" s="63" t="s">
        <v>312</v>
      </c>
      <c r="E133" s="63" t="s">
        <v>359</v>
      </c>
      <c r="F133" s="63" t="s">
        <v>258</v>
      </c>
      <c r="G133" s="65" t="s">
        <v>258</v>
      </c>
      <c r="H133" s="60">
        <f>H134</f>
        <v>37975672</v>
      </c>
      <c r="I133" s="60">
        <f t="shared" si="13"/>
        <v>39370472</v>
      </c>
      <c r="J133" s="60">
        <f t="shared" si="13"/>
        <v>38358654.5</v>
      </c>
      <c r="K133" s="60">
        <f t="shared" si="5"/>
        <v>97.430009221123896</v>
      </c>
    </row>
    <row r="134" spans="1:11" ht="56.25" x14ac:dyDescent="0.2">
      <c r="A134" s="66" t="s">
        <v>332</v>
      </c>
      <c r="B134" s="61" t="s">
        <v>274</v>
      </c>
      <c r="C134" s="61" t="s">
        <v>433</v>
      </c>
      <c r="D134" s="61" t="s">
        <v>312</v>
      </c>
      <c r="E134" s="61" t="s">
        <v>359</v>
      </c>
      <c r="F134" s="61" t="s">
        <v>465</v>
      </c>
      <c r="G134" s="61" t="s">
        <v>258</v>
      </c>
      <c r="H134" s="46">
        <v>37975672</v>
      </c>
      <c r="I134" s="46">
        <v>39370472</v>
      </c>
      <c r="J134" s="46">
        <v>38358654.5</v>
      </c>
      <c r="K134" s="46">
        <f t="shared" si="5"/>
        <v>97.430009221123896</v>
      </c>
    </row>
    <row r="135" spans="1:11" ht="56.25" x14ac:dyDescent="0.2">
      <c r="A135" s="66" t="s">
        <v>314</v>
      </c>
      <c r="B135" s="61" t="s">
        <v>274</v>
      </c>
      <c r="C135" s="61" t="s">
        <v>433</v>
      </c>
      <c r="D135" s="61" t="s">
        <v>312</v>
      </c>
      <c r="E135" s="61" t="s">
        <v>359</v>
      </c>
      <c r="F135" s="61" t="s">
        <v>465</v>
      </c>
      <c r="G135" s="61" t="s">
        <v>315</v>
      </c>
      <c r="H135" s="46">
        <v>37975672</v>
      </c>
      <c r="I135" s="46">
        <v>39370472</v>
      </c>
      <c r="J135" s="46">
        <v>38358654.5</v>
      </c>
      <c r="K135" s="46">
        <f t="shared" si="5"/>
        <v>97.430009221123896</v>
      </c>
    </row>
    <row r="136" spans="1:11" ht="18.75" x14ac:dyDescent="0.2">
      <c r="A136" s="66" t="s">
        <v>316</v>
      </c>
      <c r="B136" s="61" t="s">
        <v>274</v>
      </c>
      <c r="C136" s="61" t="s">
        <v>433</v>
      </c>
      <c r="D136" s="61" t="s">
        <v>312</v>
      </c>
      <c r="E136" s="61" t="s">
        <v>359</v>
      </c>
      <c r="F136" s="61" t="s">
        <v>465</v>
      </c>
      <c r="G136" s="61" t="s">
        <v>317</v>
      </c>
      <c r="H136" s="46">
        <v>37975672</v>
      </c>
      <c r="I136" s="46">
        <v>39370472</v>
      </c>
      <c r="J136" s="46">
        <v>38358654.5</v>
      </c>
      <c r="K136" s="46">
        <f t="shared" si="5"/>
        <v>97.430009221123896</v>
      </c>
    </row>
    <row r="137" spans="1:11" ht="37.5" x14ac:dyDescent="0.2">
      <c r="A137" s="62" t="s">
        <v>399</v>
      </c>
      <c r="B137" s="63" t="s">
        <v>274</v>
      </c>
      <c r="C137" s="63" t="s">
        <v>433</v>
      </c>
      <c r="D137" s="63" t="s">
        <v>325</v>
      </c>
      <c r="E137" s="63" t="s">
        <v>258</v>
      </c>
      <c r="F137" s="63" t="s">
        <v>258</v>
      </c>
      <c r="G137" s="63" t="s">
        <v>258</v>
      </c>
      <c r="H137" s="60">
        <f>H138</f>
        <v>700000</v>
      </c>
      <c r="I137" s="60">
        <f t="shared" ref="I137:J137" si="14">I138</f>
        <v>3700153.35</v>
      </c>
      <c r="J137" s="60">
        <f t="shared" si="14"/>
        <v>2848625.76</v>
      </c>
      <c r="K137" s="60">
        <f t="shared" si="5"/>
        <v>76.986694619021662</v>
      </c>
    </row>
    <row r="138" spans="1:11" ht="18.75" x14ac:dyDescent="0.2">
      <c r="A138" s="62" t="s">
        <v>358</v>
      </c>
      <c r="B138" s="63" t="s">
        <v>274</v>
      </c>
      <c r="C138" s="63" t="s">
        <v>433</v>
      </c>
      <c r="D138" s="63" t="s">
        <v>325</v>
      </c>
      <c r="E138" s="63" t="s">
        <v>359</v>
      </c>
      <c r="F138" s="63" t="s">
        <v>258</v>
      </c>
      <c r="G138" s="63" t="s">
        <v>258</v>
      </c>
      <c r="H138" s="60">
        <f>H139</f>
        <v>700000</v>
      </c>
      <c r="I138" s="60">
        <f t="shared" ref="I138:J138" si="15">I139</f>
        <v>3700153.35</v>
      </c>
      <c r="J138" s="60">
        <f t="shared" si="15"/>
        <v>2848625.76</v>
      </c>
      <c r="K138" s="60">
        <f t="shared" si="5"/>
        <v>76.986694619021662</v>
      </c>
    </row>
    <row r="139" spans="1:11" ht="18.75" x14ac:dyDescent="0.2">
      <c r="A139" s="66" t="s">
        <v>399</v>
      </c>
      <c r="B139" s="61" t="s">
        <v>274</v>
      </c>
      <c r="C139" s="61" t="s">
        <v>433</v>
      </c>
      <c r="D139" s="61" t="s">
        <v>325</v>
      </c>
      <c r="E139" s="61" t="s">
        <v>359</v>
      </c>
      <c r="F139" s="61" t="s">
        <v>466</v>
      </c>
      <c r="G139" s="61" t="s">
        <v>258</v>
      </c>
      <c r="H139" s="46">
        <v>700000</v>
      </c>
      <c r="I139" s="46">
        <v>3700153.35</v>
      </c>
      <c r="J139" s="46">
        <v>2848625.76</v>
      </c>
      <c r="K139" s="46">
        <f t="shared" si="5"/>
        <v>76.986694619021662</v>
      </c>
    </row>
    <row r="140" spans="1:11" ht="37.5" x14ac:dyDescent="0.2">
      <c r="A140" s="66" t="s">
        <v>281</v>
      </c>
      <c r="B140" s="61" t="s">
        <v>274</v>
      </c>
      <c r="C140" s="61" t="s">
        <v>433</v>
      </c>
      <c r="D140" s="61" t="s">
        <v>325</v>
      </c>
      <c r="E140" s="61" t="s">
        <v>359</v>
      </c>
      <c r="F140" s="61" t="s">
        <v>466</v>
      </c>
      <c r="G140" s="61" t="s">
        <v>282</v>
      </c>
      <c r="H140" s="46">
        <v>700000</v>
      </c>
      <c r="I140" s="46">
        <v>3700153.35</v>
      </c>
      <c r="J140" s="46">
        <v>2848625.76</v>
      </c>
      <c r="K140" s="46">
        <f t="shared" si="5"/>
        <v>76.986694619021662</v>
      </c>
    </row>
    <row r="141" spans="1:11" ht="56.25" x14ac:dyDescent="0.2">
      <c r="A141" s="66" t="s">
        <v>283</v>
      </c>
      <c r="B141" s="61" t="s">
        <v>274</v>
      </c>
      <c r="C141" s="61" t="s">
        <v>433</v>
      </c>
      <c r="D141" s="61" t="s">
        <v>325</v>
      </c>
      <c r="E141" s="61" t="s">
        <v>359</v>
      </c>
      <c r="F141" s="61" t="s">
        <v>466</v>
      </c>
      <c r="G141" s="61" t="s">
        <v>284</v>
      </c>
      <c r="H141" s="46">
        <v>700000</v>
      </c>
      <c r="I141" s="46">
        <v>3700153.35</v>
      </c>
      <c r="J141" s="46">
        <v>2848625.76</v>
      </c>
      <c r="K141" s="46">
        <f t="shared" si="5"/>
        <v>76.986694619021662</v>
      </c>
    </row>
    <row r="142" spans="1:11" ht="18.75" x14ac:dyDescent="0.2">
      <c r="A142" s="62" t="s">
        <v>1193</v>
      </c>
      <c r="B142" s="63" t="s">
        <v>274</v>
      </c>
      <c r="C142" s="63" t="s">
        <v>433</v>
      </c>
      <c r="D142" s="63" t="s">
        <v>319</v>
      </c>
      <c r="E142" s="63" t="s">
        <v>258</v>
      </c>
      <c r="F142" s="63" t="s">
        <v>258</v>
      </c>
      <c r="G142" s="63" t="s">
        <v>258</v>
      </c>
      <c r="H142" s="60">
        <f>H143</f>
        <v>375700</v>
      </c>
      <c r="I142" s="60">
        <f t="shared" ref="I142:J142" si="16">I143</f>
        <v>928760</v>
      </c>
      <c r="J142" s="60">
        <f t="shared" si="16"/>
        <v>889550</v>
      </c>
      <c r="K142" s="60">
        <f t="shared" si="5"/>
        <v>95.778241957017968</v>
      </c>
    </row>
    <row r="143" spans="1:11" ht="18.75" x14ac:dyDescent="0.2">
      <c r="A143" s="62" t="s">
        <v>358</v>
      </c>
      <c r="B143" s="63" t="s">
        <v>274</v>
      </c>
      <c r="C143" s="63" t="s">
        <v>433</v>
      </c>
      <c r="D143" s="63" t="s">
        <v>319</v>
      </c>
      <c r="E143" s="63" t="s">
        <v>359</v>
      </c>
      <c r="F143" s="63" t="s">
        <v>258</v>
      </c>
      <c r="G143" s="63" t="s">
        <v>258</v>
      </c>
      <c r="H143" s="60">
        <f>H144</f>
        <v>375700</v>
      </c>
      <c r="I143" s="60">
        <f t="shared" ref="I143:J143" si="17">I144</f>
        <v>928760</v>
      </c>
      <c r="J143" s="60">
        <f t="shared" si="17"/>
        <v>889550</v>
      </c>
      <c r="K143" s="60">
        <f t="shared" si="5"/>
        <v>95.778241957017968</v>
      </c>
    </row>
    <row r="144" spans="1:11" ht="18.75" x14ac:dyDescent="0.2">
      <c r="A144" s="66" t="s">
        <v>1193</v>
      </c>
      <c r="B144" s="61" t="s">
        <v>274</v>
      </c>
      <c r="C144" s="61" t="s">
        <v>433</v>
      </c>
      <c r="D144" s="61" t="s">
        <v>319</v>
      </c>
      <c r="E144" s="61" t="s">
        <v>359</v>
      </c>
      <c r="F144" s="61" t="s">
        <v>1194</v>
      </c>
      <c r="G144" s="61" t="s">
        <v>258</v>
      </c>
      <c r="H144" s="46">
        <v>375700</v>
      </c>
      <c r="I144" s="46">
        <v>928760</v>
      </c>
      <c r="J144" s="46">
        <v>889550</v>
      </c>
      <c r="K144" s="46">
        <f t="shared" si="5"/>
        <v>95.778241957017968</v>
      </c>
    </row>
    <row r="145" spans="1:15" ht="37.5" x14ac:dyDescent="0.2">
      <c r="A145" s="66" t="s">
        <v>281</v>
      </c>
      <c r="B145" s="61" t="s">
        <v>274</v>
      </c>
      <c r="C145" s="61" t="s">
        <v>433</v>
      </c>
      <c r="D145" s="61" t="s">
        <v>319</v>
      </c>
      <c r="E145" s="61" t="s">
        <v>359</v>
      </c>
      <c r="F145" s="61" t="s">
        <v>1194</v>
      </c>
      <c r="G145" s="61" t="s">
        <v>282</v>
      </c>
      <c r="H145" s="46">
        <v>375700</v>
      </c>
      <c r="I145" s="46">
        <v>928760</v>
      </c>
      <c r="J145" s="46">
        <v>889550</v>
      </c>
      <c r="K145" s="46">
        <f t="shared" si="5"/>
        <v>95.778241957017968</v>
      </c>
    </row>
    <row r="146" spans="1:15" ht="56.25" x14ac:dyDescent="0.2">
      <c r="A146" s="66" t="s">
        <v>283</v>
      </c>
      <c r="B146" s="61" t="s">
        <v>274</v>
      </c>
      <c r="C146" s="61" t="s">
        <v>433</v>
      </c>
      <c r="D146" s="61" t="s">
        <v>319</v>
      </c>
      <c r="E146" s="61" t="s">
        <v>359</v>
      </c>
      <c r="F146" s="61" t="s">
        <v>1194</v>
      </c>
      <c r="G146" s="61" t="s">
        <v>284</v>
      </c>
      <c r="H146" s="46">
        <v>375700</v>
      </c>
      <c r="I146" s="46">
        <v>928760</v>
      </c>
      <c r="J146" s="46">
        <v>889550</v>
      </c>
      <c r="K146" s="46">
        <f t="shared" si="5"/>
        <v>95.778241957017968</v>
      </c>
    </row>
    <row r="147" spans="1:15" ht="56.25" x14ac:dyDescent="0.2">
      <c r="A147" s="62" t="s">
        <v>467</v>
      </c>
      <c r="B147" s="63" t="s">
        <v>355</v>
      </c>
      <c r="C147" s="64" t="s">
        <v>258</v>
      </c>
      <c r="D147" s="64" t="s">
        <v>258</v>
      </c>
      <c r="E147" s="64" t="s">
        <v>258</v>
      </c>
      <c r="F147" s="64" t="s">
        <v>258</v>
      </c>
      <c r="G147" s="64" t="s">
        <v>258</v>
      </c>
      <c r="H147" s="60">
        <f>H148+H153+H162+H171</f>
        <v>48104233.469999999</v>
      </c>
      <c r="I147" s="60">
        <f t="shared" ref="I147:J147" si="18">I148+I153+I162+I171</f>
        <v>46550637.670000002</v>
      </c>
      <c r="J147" s="60">
        <f t="shared" si="18"/>
        <v>46005702.329999998</v>
      </c>
      <c r="K147" s="60">
        <f t="shared" si="5"/>
        <v>98.829370837273856</v>
      </c>
      <c r="L147" s="28"/>
      <c r="M147" s="28"/>
      <c r="N147" s="28"/>
      <c r="O147" s="28"/>
    </row>
    <row r="148" spans="1:15" ht="56.25" x14ac:dyDescent="0.2">
      <c r="A148" s="62" t="s">
        <v>468</v>
      </c>
      <c r="B148" s="63" t="s">
        <v>355</v>
      </c>
      <c r="C148" s="63" t="s">
        <v>433</v>
      </c>
      <c r="D148" s="63" t="s">
        <v>274</v>
      </c>
      <c r="E148" s="64" t="s">
        <v>258</v>
      </c>
      <c r="F148" s="64" t="s">
        <v>258</v>
      </c>
      <c r="G148" s="64" t="s">
        <v>258</v>
      </c>
      <c r="H148" s="60">
        <f>H149</f>
        <v>53342.47</v>
      </c>
      <c r="I148" s="60">
        <f t="shared" ref="I148:J148" si="19">I149</f>
        <v>39780.83</v>
      </c>
      <c r="J148" s="60">
        <f t="shared" si="19"/>
        <v>39780.83</v>
      </c>
      <c r="K148" s="60">
        <f t="shared" si="5"/>
        <v>100</v>
      </c>
    </row>
    <row r="149" spans="1:15" ht="37.5" x14ac:dyDescent="0.2">
      <c r="A149" s="62" t="s">
        <v>272</v>
      </c>
      <c r="B149" s="63" t="s">
        <v>355</v>
      </c>
      <c r="C149" s="63" t="s">
        <v>433</v>
      </c>
      <c r="D149" s="63" t="s">
        <v>274</v>
      </c>
      <c r="E149" s="63" t="s">
        <v>273</v>
      </c>
      <c r="F149" s="65" t="s">
        <v>258</v>
      </c>
      <c r="G149" s="65" t="s">
        <v>258</v>
      </c>
      <c r="H149" s="60">
        <f>H150</f>
        <v>53342.47</v>
      </c>
      <c r="I149" s="60">
        <f t="shared" ref="I149:J149" si="20">I150</f>
        <v>39780.83</v>
      </c>
      <c r="J149" s="60">
        <f t="shared" si="20"/>
        <v>39780.83</v>
      </c>
      <c r="K149" s="60">
        <f t="shared" si="5"/>
        <v>100</v>
      </c>
    </row>
    <row r="150" spans="1:15" ht="18.75" x14ac:dyDescent="0.2">
      <c r="A150" s="66" t="s">
        <v>294</v>
      </c>
      <c r="B150" s="61" t="s">
        <v>355</v>
      </c>
      <c r="C150" s="61" t="s">
        <v>433</v>
      </c>
      <c r="D150" s="61" t="s">
        <v>274</v>
      </c>
      <c r="E150" s="61" t="s">
        <v>273</v>
      </c>
      <c r="F150" s="61" t="s">
        <v>469</v>
      </c>
      <c r="G150" s="67" t="s">
        <v>258</v>
      </c>
      <c r="H150" s="46">
        <v>53342.47</v>
      </c>
      <c r="I150" s="46">
        <v>39780.83</v>
      </c>
      <c r="J150" s="46">
        <v>39780.83</v>
      </c>
      <c r="K150" s="46">
        <f t="shared" si="5"/>
        <v>100</v>
      </c>
    </row>
    <row r="151" spans="1:15" ht="37.5" x14ac:dyDescent="0.2">
      <c r="A151" s="66" t="s">
        <v>293</v>
      </c>
      <c r="B151" s="61" t="s">
        <v>355</v>
      </c>
      <c r="C151" s="61" t="s">
        <v>433</v>
      </c>
      <c r="D151" s="61" t="s">
        <v>274</v>
      </c>
      <c r="E151" s="61" t="s">
        <v>273</v>
      </c>
      <c r="F151" s="61" t="s">
        <v>469</v>
      </c>
      <c r="G151" s="61" t="s">
        <v>295</v>
      </c>
      <c r="H151" s="46">
        <v>53342.47</v>
      </c>
      <c r="I151" s="46">
        <v>39780.83</v>
      </c>
      <c r="J151" s="46">
        <v>39780.83</v>
      </c>
      <c r="K151" s="46">
        <f t="shared" si="5"/>
        <v>100</v>
      </c>
    </row>
    <row r="152" spans="1:15" ht="18.75" x14ac:dyDescent="0.2">
      <c r="A152" s="66" t="s">
        <v>294</v>
      </c>
      <c r="B152" s="61" t="s">
        <v>355</v>
      </c>
      <c r="C152" s="61" t="s">
        <v>433</v>
      </c>
      <c r="D152" s="61" t="s">
        <v>274</v>
      </c>
      <c r="E152" s="61" t="s">
        <v>273</v>
      </c>
      <c r="F152" s="61" t="s">
        <v>469</v>
      </c>
      <c r="G152" s="61" t="s">
        <v>296</v>
      </c>
      <c r="H152" s="46">
        <v>53342.47</v>
      </c>
      <c r="I152" s="46">
        <v>39780.83</v>
      </c>
      <c r="J152" s="46">
        <v>39780.83</v>
      </c>
      <c r="K152" s="46">
        <f t="shared" si="5"/>
        <v>100</v>
      </c>
    </row>
    <row r="153" spans="1:15" ht="75" x14ac:dyDescent="0.2">
      <c r="A153" s="62" t="s">
        <v>470</v>
      </c>
      <c r="B153" s="63" t="s">
        <v>355</v>
      </c>
      <c r="C153" s="63" t="s">
        <v>433</v>
      </c>
      <c r="D153" s="63" t="s">
        <v>355</v>
      </c>
      <c r="E153" s="64" t="s">
        <v>258</v>
      </c>
      <c r="F153" s="64" t="s">
        <v>258</v>
      </c>
      <c r="G153" s="64" t="s">
        <v>258</v>
      </c>
      <c r="H153" s="60">
        <f>H154</f>
        <v>23525687</v>
      </c>
      <c r="I153" s="60">
        <f t="shared" ref="I153:J153" si="21">I154</f>
        <v>25420468</v>
      </c>
      <c r="J153" s="60">
        <f t="shared" si="21"/>
        <v>25272518.18</v>
      </c>
      <c r="K153" s="60">
        <f t="shared" ref="K153:K216" si="22">J153/I153*100</f>
        <v>99.417989393428954</v>
      </c>
    </row>
    <row r="154" spans="1:15" ht="37.5" x14ac:dyDescent="0.2">
      <c r="A154" s="62" t="s">
        <v>272</v>
      </c>
      <c r="B154" s="63" t="s">
        <v>355</v>
      </c>
      <c r="C154" s="63" t="s">
        <v>433</v>
      </c>
      <c r="D154" s="63" t="s">
        <v>355</v>
      </c>
      <c r="E154" s="63" t="s">
        <v>273</v>
      </c>
      <c r="F154" s="65" t="s">
        <v>258</v>
      </c>
      <c r="G154" s="65" t="s">
        <v>258</v>
      </c>
      <c r="H154" s="60">
        <f>H155</f>
        <v>23525687</v>
      </c>
      <c r="I154" s="60">
        <f t="shared" ref="I154:J154" si="23">I155</f>
        <v>25420468</v>
      </c>
      <c r="J154" s="60">
        <f t="shared" si="23"/>
        <v>25272518.18</v>
      </c>
      <c r="K154" s="60">
        <f t="shared" si="22"/>
        <v>99.417989393428954</v>
      </c>
    </row>
    <row r="155" spans="1:15" ht="37.5" x14ac:dyDescent="0.2">
      <c r="A155" s="66" t="s">
        <v>276</v>
      </c>
      <c r="B155" s="61" t="s">
        <v>355</v>
      </c>
      <c r="C155" s="61" t="s">
        <v>433</v>
      </c>
      <c r="D155" s="61" t="s">
        <v>355</v>
      </c>
      <c r="E155" s="61" t="s">
        <v>273</v>
      </c>
      <c r="F155" s="61" t="s">
        <v>435</v>
      </c>
      <c r="G155" s="67" t="s">
        <v>258</v>
      </c>
      <c r="H155" s="46">
        <v>23525687</v>
      </c>
      <c r="I155" s="46">
        <v>25420468</v>
      </c>
      <c r="J155" s="46">
        <v>25272518.18</v>
      </c>
      <c r="K155" s="46">
        <f t="shared" si="22"/>
        <v>99.417989393428954</v>
      </c>
    </row>
    <row r="156" spans="1:15" ht="93.75" x14ac:dyDescent="0.2">
      <c r="A156" s="66" t="s">
        <v>277</v>
      </c>
      <c r="B156" s="61" t="s">
        <v>355</v>
      </c>
      <c r="C156" s="61" t="s">
        <v>433</v>
      </c>
      <c r="D156" s="61" t="s">
        <v>355</v>
      </c>
      <c r="E156" s="61" t="s">
        <v>273</v>
      </c>
      <c r="F156" s="61" t="s">
        <v>435</v>
      </c>
      <c r="G156" s="61" t="s">
        <v>278</v>
      </c>
      <c r="H156" s="46">
        <v>23093904</v>
      </c>
      <c r="I156" s="46">
        <v>25082310</v>
      </c>
      <c r="J156" s="46">
        <v>25025257.98</v>
      </c>
      <c r="K156" s="46">
        <f t="shared" si="22"/>
        <v>99.772540806648195</v>
      </c>
    </row>
    <row r="157" spans="1:15" ht="37.5" x14ac:dyDescent="0.2">
      <c r="A157" s="66" t="s">
        <v>279</v>
      </c>
      <c r="B157" s="61" t="s">
        <v>355</v>
      </c>
      <c r="C157" s="61" t="s">
        <v>433</v>
      </c>
      <c r="D157" s="61" t="s">
        <v>355</v>
      </c>
      <c r="E157" s="61" t="s">
        <v>273</v>
      </c>
      <c r="F157" s="61" t="s">
        <v>435</v>
      </c>
      <c r="G157" s="61" t="s">
        <v>280</v>
      </c>
      <c r="H157" s="46">
        <v>23093904</v>
      </c>
      <c r="I157" s="46">
        <v>25082310</v>
      </c>
      <c r="J157" s="46">
        <v>25025257.98</v>
      </c>
      <c r="K157" s="46">
        <f t="shared" si="22"/>
        <v>99.772540806648195</v>
      </c>
    </row>
    <row r="158" spans="1:15" ht="37.5" x14ac:dyDescent="0.2">
      <c r="A158" s="66" t="s">
        <v>281</v>
      </c>
      <c r="B158" s="61" t="s">
        <v>355</v>
      </c>
      <c r="C158" s="61" t="s">
        <v>433</v>
      </c>
      <c r="D158" s="61" t="s">
        <v>355</v>
      </c>
      <c r="E158" s="61" t="s">
        <v>273</v>
      </c>
      <c r="F158" s="61" t="s">
        <v>435</v>
      </c>
      <c r="G158" s="61" t="s">
        <v>282</v>
      </c>
      <c r="H158" s="46">
        <v>396783</v>
      </c>
      <c r="I158" s="46">
        <v>303158</v>
      </c>
      <c r="J158" s="46">
        <v>212260.2</v>
      </c>
      <c r="K158" s="46">
        <f t="shared" si="22"/>
        <v>70.016361105430178</v>
      </c>
    </row>
    <row r="159" spans="1:15" ht="56.25" x14ac:dyDescent="0.2">
      <c r="A159" s="66" t="s">
        <v>283</v>
      </c>
      <c r="B159" s="61" t="s">
        <v>355</v>
      </c>
      <c r="C159" s="61" t="s">
        <v>433</v>
      </c>
      <c r="D159" s="61" t="s">
        <v>355</v>
      </c>
      <c r="E159" s="61" t="s">
        <v>273</v>
      </c>
      <c r="F159" s="61" t="s">
        <v>435</v>
      </c>
      <c r="G159" s="61" t="s">
        <v>284</v>
      </c>
      <c r="H159" s="46">
        <v>396783</v>
      </c>
      <c r="I159" s="46">
        <v>303158</v>
      </c>
      <c r="J159" s="46">
        <v>212260.2</v>
      </c>
      <c r="K159" s="46">
        <f t="shared" si="22"/>
        <v>70.016361105430178</v>
      </c>
    </row>
    <row r="160" spans="1:15" ht="18.75" x14ac:dyDescent="0.2">
      <c r="A160" s="66" t="s">
        <v>285</v>
      </c>
      <c r="B160" s="61" t="s">
        <v>355</v>
      </c>
      <c r="C160" s="61" t="s">
        <v>433</v>
      </c>
      <c r="D160" s="61" t="s">
        <v>355</v>
      </c>
      <c r="E160" s="61" t="s">
        <v>273</v>
      </c>
      <c r="F160" s="61" t="s">
        <v>435</v>
      </c>
      <c r="G160" s="61" t="s">
        <v>286</v>
      </c>
      <c r="H160" s="46">
        <v>35000</v>
      </c>
      <c r="I160" s="46">
        <v>35000</v>
      </c>
      <c r="J160" s="46">
        <v>35000</v>
      </c>
      <c r="K160" s="46">
        <f t="shared" si="22"/>
        <v>100</v>
      </c>
    </row>
    <row r="161" spans="1:11" ht="18.75" x14ac:dyDescent="0.2">
      <c r="A161" s="66" t="s">
        <v>287</v>
      </c>
      <c r="B161" s="61" t="s">
        <v>355</v>
      </c>
      <c r="C161" s="61" t="s">
        <v>433</v>
      </c>
      <c r="D161" s="61" t="s">
        <v>355</v>
      </c>
      <c r="E161" s="61" t="s">
        <v>273</v>
      </c>
      <c r="F161" s="61" t="s">
        <v>435</v>
      </c>
      <c r="G161" s="61" t="s">
        <v>288</v>
      </c>
      <c r="H161" s="46">
        <v>35000</v>
      </c>
      <c r="I161" s="46">
        <v>35000</v>
      </c>
      <c r="J161" s="46">
        <v>35000</v>
      </c>
      <c r="K161" s="46">
        <f t="shared" si="22"/>
        <v>100</v>
      </c>
    </row>
    <row r="162" spans="1:11" ht="75" x14ac:dyDescent="0.2">
      <c r="A162" s="62" t="s">
        <v>471</v>
      </c>
      <c r="B162" s="63" t="s">
        <v>355</v>
      </c>
      <c r="C162" s="63" t="s">
        <v>433</v>
      </c>
      <c r="D162" s="63" t="s">
        <v>304</v>
      </c>
      <c r="E162" s="64" t="s">
        <v>258</v>
      </c>
      <c r="F162" s="64" t="s">
        <v>258</v>
      </c>
      <c r="G162" s="64" t="s">
        <v>258</v>
      </c>
      <c r="H162" s="60">
        <f>H163+H167</f>
        <v>4850704</v>
      </c>
      <c r="I162" s="60">
        <f t="shared" ref="I162:J162" si="24">I163+I167</f>
        <v>5040957.67</v>
      </c>
      <c r="J162" s="60">
        <f t="shared" si="24"/>
        <v>4643972.1500000004</v>
      </c>
      <c r="K162" s="60">
        <f t="shared" si="22"/>
        <v>92.124799572062273</v>
      </c>
    </row>
    <row r="163" spans="1:11" ht="37.5" x14ac:dyDescent="0.2">
      <c r="A163" s="62" t="s">
        <v>272</v>
      </c>
      <c r="B163" s="63" t="s">
        <v>355</v>
      </c>
      <c r="C163" s="63" t="s">
        <v>433</v>
      </c>
      <c r="D163" s="63" t="s">
        <v>304</v>
      </c>
      <c r="E163" s="63" t="s">
        <v>273</v>
      </c>
      <c r="F163" s="65" t="s">
        <v>258</v>
      </c>
      <c r="G163" s="65" t="s">
        <v>258</v>
      </c>
      <c r="H163" s="60">
        <f>H164</f>
        <v>1127892</v>
      </c>
      <c r="I163" s="60">
        <f t="shared" ref="I163:J163" si="25">I164</f>
        <v>888155.67</v>
      </c>
      <c r="J163" s="60">
        <f t="shared" si="25"/>
        <v>878600.72</v>
      </c>
      <c r="K163" s="46">
        <f t="shared" si="22"/>
        <v>98.924180712599622</v>
      </c>
    </row>
    <row r="164" spans="1:11" ht="37.5" x14ac:dyDescent="0.2">
      <c r="A164" s="66" t="s">
        <v>289</v>
      </c>
      <c r="B164" s="61" t="s">
        <v>355</v>
      </c>
      <c r="C164" s="61" t="s">
        <v>433</v>
      </c>
      <c r="D164" s="61" t="s">
        <v>304</v>
      </c>
      <c r="E164" s="61" t="s">
        <v>273</v>
      </c>
      <c r="F164" s="61" t="s">
        <v>472</v>
      </c>
      <c r="G164" s="67" t="s">
        <v>258</v>
      </c>
      <c r="H164" s="46">
        <v>1127892</v>
      </c>
      <c r="I164" s="46">
        <v>888155.67</v>
      </c>
      <c r="J164" s="46">
        <v>878600.72</v>
      </c>
      <c r="K164" s="46">
        <f t="shared" si="22"/>
        <v>98.924180712599622</v>
      </c>
    </row>
    <row r="165" spans="1:11" ht="37.5" x14ac:dyDescent="0.2">
      <c r="A165" s="66" t="s">
        <v>281</v>
      </c>
      <c r="B165" s="61" t="s">
        <v>355</v>
      </c>
      <c r="C165" s="61" t="s">
        <v>433</v>
      </c>
      <c r="D165" s="61" t="s">
        <v>304</v>
      </c>
      <c r="E165" s="61" t="s">
        <v>273</v>
      </c>
      <c r="F165" s="61" t="s">
        <v>472</v>
      </c>
      <c r="G165" s="61" t="s">
        <v>282</v>
      </c>
      <c r="H165" s="46">
        <v>1127892</v>
      </c>
      <c r="I165" s="46">
        <v>888155.67</v>
      </c>
      <c r="J165" s="46">
        <v>878600.72</v>
      </c>
      <c r="K165" s="46">
        <f t="shared" si="22"/>
        <v>98.924180712599622</v>
      </c>
    </row>
    <row r="166" spans="1:11" ht="56.25" x14ac:dyDescent="0.2">
      <c r="A166" s="66" t="s">
        <v>283</v>
      </c>
      <c r="B166" s="61" t="s">
        <v>355</v>
      </c>
      <c r="C166" s="61" t="s">
        <v>433</v>
      </c>
      <c r="D166" s="61" t="s">
        <v>304</v>
      </c>
      <c r="E166" s="61" t="s">
        <v>273</v>
      </c>
      <c r="F166" s="61" t="s">
        <v>472</v>
      </c>
      <c r="G166" s="61" t="s">
        <v>284</v>
      </c>
      <c r="H166" s="46">
        <v>1127892</v>
      </c>
      <c r="I166" s="46">
        <v>888155.67</v>
      </c>
      <c r="J166" s="46">
        <v>878600.72</v>
      </c>
      <c r="K166" s="46">
        <f t="shared" si="22"/>
        <v>98.924180712599622</v>
      </c>
    </row>
    <row r="167" spans="1:11" ht="18.75" x14ac:dyDescent="0.2">
      <c r="A167" s="62" t="s">
        <v>358</v>
      </c>
      <c r="B167" s="63" t="s">
        <v>355</v>
      </c>
      <c r="C167" s="63" t="s">
        <v>433</v>
      </c>
      <c r="D167" s="63" t="s">
        <v>304</v>
      </c>
      <c r="E167" s="63" t="s">
        <v>359</v>
      </c>
      <c r="F167" s="65" t="s">
        <v>258</v>
      </c>
      <c r="G167" s="65" t="s">
        <v>258</v>
      </c>
      <c r="H167" s="60">
        <f>H168</f>
        <v>3722812</v>
      </c>
      <c r="I167" s="60">
        <f t="shared" ref="I167:J167" si="26">I168</f>
        <v>4152802</v>
      </c>
      <c r="J167" s="60">
        <f t="shared" si="26"/>
        <v>3765371.43</v>
      </c>
      <c r="K167" s="46">
        <f t="shared" si="22"/>
        <v>90.670622630214496</v>
      </c>
    </row>
    <row r="168" spans="1:11" ht="37.5" x14ac:dyDescent="0.2">
      <c r="A168" s="66" t="s">
        <v>289</v>
      </c>
      <c r="B168" s="61" t="s">
        <v>355</v>
      </c>
      <c r="C168" s="61" t="s">
        <v>433</v>
      </c>
      <c r="D168" s="61" t="s">
        <v>304</v>
      </c>
      <c r="E168" s="61" t="s">
        <v>359</v>
      </c>
      <c r="F168" s="61" t="s">
        <v>472</v>
      </c>
      <c r="G168" s="67" t="s">
        <v>258</v>
      </c>
      <c r="H168" s="46">
        <v>3722812</v>
      </c>
      <c r="I168" s="46">
        <v>4152802</v>
      </c>
      <c r="J168" s="46">
        <v>3765371.43</v>
      </c>
      <c r="K168" s="46">
        <f t="shared" si="22"/>
        <v>90.670622630214496</v>
      </c>
    </row>
    <row r="169" spans="1:11" ht="37.5" x14ac:dyDescent="0.2">
      <c r="A169" s="66" t="s">
        <v>281</v>
      </c>
      <c r="B169" s="61" t="s">
        <v>355</v>
      </c>
      <c r="C169" s="61" t="s">
        <v>433</v>
      </c>
      <c r="D169" s="61" t="s">
        <v>304</v>
      </c>
      <c r="E169" s="61" t="s">
        <v>359</v>
      </c>
      <c r="F169" s="61" t="s">
        <v>472</v>
      </c>
      <c r="G169" s="61" t="s">
        <v>282</v>
      </c>
      <c r="H169" s="46">
        <v>3722812</v>
      </c>
      <c r="I169" s="46">
        <v>4152802</v>
      </c>
      <c r="J169" s="46">
        <v>3765371.43</v>
      </c>
      <c r="K169" s="46">
        <f t="shared" si="22"/>
        <v>90.670622630214496</v>
      </c>
    </row>
    <row r="170" spans="1:11" ht="56.25" x14ac:dyDescent="0.2">
      <c r="A170" s="66" t="s">
        <v>283</v>
      </c>
      <c r="B170" s="61" t="s">
        <v>355</v>
      </c>
      <c r="C170" s="61" t="s">
        <v>433</v>
      </c>
      <c r="D170" s="61" t="s">
        <v>304</v>
      </c>
      <c r="E170" s="61" t="s">
        <v>359</v>
      </c>
      <c r="F170" s="61" t="s">
        <v>472</v>
      </c>
      <c r="G170" s="61" t="s">
        <v>284</v>
      </c>
      <c r="H170" s="46">
        <v>3722812</v>
      </c>
      <c r="I170" s="46">
        <v>4152802</v>
      </c>
      <c r="J170" s="46">
        <v>3765371.43</v>
      </c>
      <c r="K170" s="46">
        <f t="shared" si="22"/>
        <v>90.670622630214496</v>
      </c>
    </row>
    <row r="171" spans="1:11" ht="37.5" x14ac:dyDescent="0.2">
      <c r="A171" s="62" t="s">
        <v>461</v>
      </c>
      <c r="B171" s="63" t="s">
        <v>355</v>
      </c>
      <c r="C171" s="63" t="s">
        <v>433</v>
      </c>
      <c r="D171" s="63" t="s">
        <v>309</v>
      </c>
      <c r="E171" s="64" t="s">
        <v>258</v>
      </c>
      <c r="F171" s="64" t="s">
        <v>258</v>
      </c>
      <c r="G171" s="64" t="s">
        <v>258</v>
      </c>
      <c r="H171" s="60">
        <f>H172</f>
        <v>19674500</v>
      </c>
      <c r="I171" s="60">
        <f t="shared" ref="I171:J171" si="27">I172</f>
        <v>16049431.17</v>
      </c>
      <c r="J171" s="60">
        <f t="shared" si="27"/>
        <v>16049431.17</v>
      </c>
      <c r="K171" s="60">
        <f t="shared" si="22"/>
        <v>100</v>
      </c>
    </row>
    <row r="172" spans="1:11" ht="37.5" x14ac:dyDescent="0.2">
      <c r="A172" s="62" t="s">
        <v>272</v>
      </c>
      <c r="B172" s="63" t="s">
        <v>355</v>
      </c>
      <c r="C172" s="63" t="s">
        <v>433</v>
      </c>
      <c r="D172" s="63" t="s">
        <v>309</v>
      </c>
      <c r="E172" s="63" t="s">
        <v>273</v>
      </c>
      <c r="F172" s="65" t="s">
        <v>258</v>
      </c>
      <c r="G172" s="65" t="s">
        <v>258</v>
      </c>
      <c r="H172" s="60">
        <f>H173+H176+H179</f>
        <v>19674500</v>
      </c>
      <c r="I172" s="60">
        <f t="shared" ref="I172:J172" si="28">I173+I176+I179</f>
        <v>16049431.17</v>
      </c>
      <c r="J172" s="60">
        <f t="shared" si="28"/>
        <v>16049431.17</v>
      </c>
      <c r="K172" s="60">
        <f t="shared" si="22"/>
        <v>100</v>
      </c>
    </row>
    <row r="173" spans="1:11" ht="75" x14ac:dyDescent="0.2">
      <c r="A173" s="66" t="s">
        <v>298</v>
      </c>
      <c r="B173" s="61" t="s">
        <v>355</v>
      </c>
      <c r="C173" s="61" t="s">
        <v>433</v>
      </c>
      <c r="D173" s="61" t="s">
        <v>309</v>
      </c>
      <c r="E173" s="61" t="s">
        <v>273</v>
      </c>
      <c r="F173" s="61" t="s">
        <v>473</v>
      </c>
      <c r="G173" s="67" t="s">
        <v>258</v>
      </c>
      <c r="H173" s="46">
        <v>4174500</v>
      </c>
      <c r="I173" s="46">
        <v>4174500</v>
      </c>
      <c r="J173" s="46">
        <v>4174500</v>
      </c>
      <c r="K173" s="46">
        <f t="shared" si="22"/>
        <v>100</v>
      </c>
    </row>
    <row r="174" spans="1:11" ht="18.75" x14ac:dyDescent="0.2">
      <c r="A174" s="66" t="s">
        <v>299</v>
      </c>
      <c r="B174" s="61" t="s">
        <v>355</v>
      </c>
      <c r="C174" s="61" t="s">
        <v>433</v>
      </c>
      <c r="D174" s="61" t="s">
        <v>309</v>
      </c>
      <c r="E174" s="61" t="s">
        <v>273</v>
      </c>
      <c r="F174" s="61" t="s">
        <v>473</v>
      </c>
      <c r="G174" s="61" t="s">
        <v>300</v>
      </c>
      <c r="H174" s="46">
        <v>4174500</v>
      </c>
      <c r="I174" s="46">
        <v>4174500</v>
      </c>
      <c r="J174" s="46">
        <v>4174500</v>
      </c>
      <c r="K174" s="46">
        <f t="shared" si="22"/>
        <v>100</v>
      </c>
    </row>
    <row r="175" spans="1:11" ht="18.75" x14ac:dyDescent="0.2">
      <c r="A175" s="66" t="s">
        <v>301</v>
      </c>
      <c r="B175" s="61" t="s">
        <v>355</v>
      </c>
      <c r="C175" s="61" t="s">
        <v>433</v>
      </c>
      <c r="D175" s="61" t="s">
        <v>309</v>
      </c>
      <c r="E175" s="61" t="s">
        <v>273</v>
      </c>
      <c r="F175" s="61" t="s">
        <v>473</v>
      </c>
      <c r="G175" s="61" t="s">
        <v>302</v>
      </c>
      <c r="H175" s="46">
        <v>4174500</v>
      </c>
      <c r="I175" s="46">
        <v>4174500</v>
      </c>
      <c r="J175" s="46">
        <v>4174500</v>
      </c>
      <c r="K175" s="46">
        <f t="shared" si="22"/>
        <v>100</v>
      </c>
    </row>
    <row r="176" spans="1:11" ht="37.5" x14ac:dyDescent="0.2">
      <c r="A176" s="66" t="s">
        <v>303</v>
      </c>
      <c r="B176" s="61" t="s">
        <v>355</v>
      </c>
      <c r="C176" s="61" t="s">
        <v>433</v>
      </c>
      <c r="D176" s="61" t="s">
        <v>309</v>
      </c>
      <c r="E176" s="61" t="s">
        <v>273</v>
      </c>
      <c r="F176" s="61" t="s">
        <v>474</v>
      </c>
      <c r="G176" s="67" t="s">
        <v>258</v>
      </c>
      <c r="H176" s="46">
        <v>5500000</v>
      </c>
      <c r="I176" s="46">
        <v>5500000</v>
      </c>
      <c r="J176" s="46">
        <v>5500000</v>
      </c>
      <c r="K176" s="46">
        <f t="shared" si="22"/>
        <v>100</v>
      </c>
    </row>
    <row r="177" spans="1:15" ht="18.75" x14ac:dyDescent="0.2">
      <c r="A177" s="66" t="s">
        <v>299</v>
      </c>
      <c r="B177" s="61" t="s">
        <v>355</v>
      </c>
      <c r="C177" s="61" t="s">
        <v>433</v>
      </c>
      <c r="D177" s="61" t="s">
        <v>309</v>
      </c>
      <c r="E177" s="61" t="s">
        <v>273</v>
      </c>
      <c r="F177" s="61" t="s">
        <v>474</v>
      </c>
      <c r="G177" s="61" t="s">
        <v>300</v>
      </c>
      <c r="H177" s="46">
        <v>5500000</v>
      </c>
      <c r="I177" s="46">
        <v>5500000</v>
      </c>
      <c r="J177" s="46">
        <v>5500000</v>
      </c>
      <c r="K177" s="46">
        <f t="shared" si="22"/>
        <v>100</v>
      </c>
    </row>
    <row r="178" spans="1:15" ht="18.75" x14ac:dyDescent="0.2">
      <c r="A178" s="66" t="s">
        <v>301</v>
      </c>
      <c r="B178" s="61" t="s">
        <v>355</v>
      </c>
      <c r="C178" s="61" t="s">
        <v>433</v>
      </c>
      <c r="D178" s="61" t="s">
        <v>309</v>
      </c>
      <c r="E178" s="61" t="s">
        <v>273</v>
      </c>
      <c r="F178" s="61" t="s">
        <v>474</v>
      </c>
      <c r="G178" s="61" t="s">
        <v>302</v>
      </c>
      <c r="H178" s="46">
        <v>5500000</v>
      </c>
      <c r="I178" s="46">
        <v>5500000</v>
      </c>
      <c r="J178" s="46">
        <v>5500000</v>
      </c>
      <c r="K178" s="46">
        <f t="shared" si="22"/>
        <v>100</v>
      </c>
    </row>
    <row r="179" spans="1:15" ht="18.75" x14ac:dyDescent="0.2">
      <c r="A179" s="66" t="s">
        <v>305</v>
      </c>
      <c r="B179" s="61" t="s">
        <v>355</v>
      </c>
      <c r="C179" s="61" t="s">
        <v>433</v>
      </c>
      <c r="D179" s="61" t="s">
        <v>309</v>
      </c>
      <c r="E179" s="61" t="s">
        <v>273</v>
      </c>
      <c r="F179" s="61" t="s">
        <v>475</v>
      </c>
      <c r="G179" s="67" t="s">
        <v>258</v>
      </c>
      <c r="H179" s="46">
        <v>10000000</v>
      </c>
      <c r="I179" s="46">
        <v>6374931.1699999999</v>
      </c>
      <c r="J179" s="46">
        <v>6374931.1699999999</v>
      </c>
      <c r="K179" s="46">
        <f t="shared" si="22"/>
        <v>100</v>
      </c>
    </row>
    <row r="180" spans="1:15" ht="18.75" x14ac:dyDescent="0.2">
      <c r="A180" s="66" t="s">
        <v>299</v>
      </c>
      <c r="B180" s="61" t="s">
        <v>355</v>
      </c>
      <c r="C180" s="61" t="s">
        <v>433</v>
      </c>
      <c r="D180" s="61" t="s">
        <v>309</v>
      </c>
      <c r="E180" s="61" t="s">
        <v>273</v>
      </c>
      <c r="F180" s="61" t="s">
        <v>475</v>
      </c>
      <c r="G180" s="61" t="s">
        <v>300</v>
      </c>
      <c r="H180" s="46">
        <v>10000000</v>
      </c>
      <c r="I180" s="46">
        <v>6374931.1699999999</v>
      </c>
      <c r="J180" s="46">
        <v>6374931.1699999999</v>
      </c>
      <c r="K180" s="46">
        <f t="shared" si="22"/>
        <v>100</v>
      </c>
    </row>
    <row r="181" spans="1:15" ht="18.75" x14ac:dyDescent="0.2">
      <c r="A181" s="66" t="s">
        <v>239</v>
      </c>
      <c r="B181" s="61" t="s">
        <v>355</v>
      </c>
      <c r="C181" s="61" t="s">
        <v>433</v>
      </c>
      <c r="D181" s="61" t="s">
        <v>309</v>
      </c>
      <c r="E181" s="61" t="s">
        <v>273</v>
      </c>
      <c r="F181" s="61" t="s">
        <v>475</v>
      </c>
      <c r="G181" s="61" t="s">
        <v>306</v>
      </c>
      <c r="H181" s="46">
        <v>10000000</v>
      </c>
      <c r="I181" s="46">
        <v>6374931.1699999999</v>
      </c>
      <c r="J181" s="46">
        <v>6374931.1699999999</v>
      </c>
      <c r="K181" s="46">
        <f t="shared" si="22"/>
        <v>100</v>
      </c>
    </row>
    <row r="182" spans="1:15" ht="56.25" x14ac:dyDescent="0.2">
      <c r="A182" s="62" t="s">
        <v>476</v>
      </c>
      <c r="B182" s="63" t="s">
        <v>304</v>
      </c>
      <c r="C182" s="64" t="s">
        <v>258</v>
      </c>
      <c r="D182" s="64" t="s">
        <v>258</v>
      </c>
      <c r="E182" s="64" t="s">
        <v>258</v>
      </c>
      <c r="F182" s="64" t="s">
        <v>258</v>
      </c>
      <c r="G182" s="64" t="s">
        <v>258</v>
      </c>
      <c r="H182" s="60">
        <f>H183+H188+H194+H204+H209+H218+H223+H237+H249+H254+H262+H267+H272+H277+H286+H291+H296</f>
        <v>1724185769.9400001</v>
      </c>
      <c r="I182" s="60">
        <f t="shared" ref="I182:J182" si="29">I183+I188+I194+I204+I209+I218+I223+I237+I249+I254+I262+I267+I272+I277+I286+I291+I296</f>
        <v>1804386741.6500001</v>
      </c>
      <c r="J182" s="60">
        <f t="shared" si="29"/>
        <v>1761757951.3800001</v>
      </c>
      <c r="K182" s="60">
        <f t="shared" si="22"/>
        <v>97.637491493036649</v>
      </c>
      <c r="L182" s="28"/>
      <c r="M182" s="28"/>
      <c r="N182" s="28"/>
      <c r="O182" s="28"/>
    </row>
    <row r="183" spans="1:15" ht="93.75" x14ac:dyDescent="0.2">
      <c r="A183" s="62" t="s">
        <v>477</v>
      </c>
      <c r="B183" s="63" t="s">
        <v>304</v>
      </c>
      <c r="C183" s="63" t="s">
        <v>433</v>
      </c>
      <c r="D183" s="63" t="s">
        <v>274</v>
      </c>
      <c r="E183" s="64" t="s">
        <v>258</v>
      </c>
      <c r="F183" s="64" t="s">
        <v>258</v>
      </c>
      <c r="G183" s="64" t="s">
        <v>258</v>
      </c>
      <c r="H183" s="60">
        <f>H184</f>
        <v>777069065</v>
      </c>
      <c r="I183" s="60">
        <f t="shared" ref="I183:J183" si="30">I184</f>
        <v>779680636</v>
      </c>
      <c r="J183" s="60">
        <f t="shared" si="30"/>
        <v>779680635.89999998</v>
      </c>
      <c r="K183" s="60">
        <f t="shared" si="22"/>
        <v>99.999999987174235</v>
      </c>
      <c r="L183" s="28"/>
      <c r="N183" s="28"/>
    </row>
    <row r="184" spans="1:15" ht="37.5" x14ac:dyDescent="0.2">
      <c r="A184" s="62" t="s">
        <v>410</v>
      </c>
      <c r="B184" s="63" t="s">
        <v>304</v>
      </c>
      <c r="C184" s="63" t="s">
        <v>433</v>
      </c>
      <c r="D184" s="63" t="s">
        <v>274</v>
      </c>
      <c r="E184" s="63" t="s">
        <v>411</v>
      </c>
      <c r="F184" s="65" t="s">
        <v>258</v>
      </c>
      <c r="G184" s="65" t="s">
        <v>258</v>
      </c>
      <c r="H184" s="60">
        <f>H185</f>
        <v>777069065</v>
      </c>
      <c r="I184" s="60">
        <f>I185</f>
        <v>779680636</v>
      </c>
      <c r="J184" s="60">
        <f>J185</f>
        <v>779680635.89999998</v>
      </c>
      <c r="K184" s="60">
        <f t="shared" si="22"/>
        <v>99.999999987174235</v>
      </c>
    </row>
    <row r="185" spans="1:15" ht="131.25" x14ac:dyDescent="0.2">
      <c r="A185" s="66" t="s">
        <v>417</v>
      </c>
      <c r="B185" s="61" t="s">
        <v>304</v>
      </c>
      <c r="C185" s="61" t="s">
        <v>433</v>
      </c>
      <c r="D185" s="61" t="s">
        <v>274</v>
      </c>
      <c r="E185" s="61" t="s">
        <v>411</v>
      </c>
      <c r="F185" s="61" t="s">
        <v>478</v>
      </c>
      <c r="G185" s="67" t="s">
        <v>258</v>
      </c>
      <c r="H185" s="46">
        <v>777069065</v>
      </c>
      <c r="I185" s="46">
        <v>779680636</v>
      </c>
      <c r="J185" s="46">
        <v>779680635.89999998</v>
      </c>
      <c r="K185" s="46">
        <f t="shared" si="22"/>
        <v>99.999999987174235</v>
      </c>
    </row>
    <row r="186" spans="1:15" ht="56.25" x14ac:dyDescent="0.2">
      <c r="A186" s="66" t="s">
        <v>314</v>
      </c>
      <c r="B186" s="61" t="s">
        <v>304</v>
      </c>
      <c r="C186" s="61" t="s">
        <v>433</v>
      </c>
      <c r="D186" s="61" t="s">
        <v>274</v>
      </c>
      <c r="E186" s="61" t="s">
        <v>411</v>
      </c>
      <c r="F186" s="61" t="s">
        <v>478</v>
      </c>
      <c r="G186" s="61" t="s">
        <v>315</v>
      </c>
      <c r="H186" s="46">
        <v>777069065</v>
      </c>
      <c r="I186" s="46">
        <v>779680636</v>
      </c>
      <c r="J186" s="46">
        <v>779680635.89999998</v>
      </c>
      <c r="K186" s="46">
        <f t="shared" si="22"/>
        <v>99.999999987174235</v>
      </c>
    </row>
    <row r="187" spans="1:15" ht="23.25" customHeight="1" x14ac:dyDescent="0.2">
      <c r="A187" s="66" t="s">
        <v>316</v>
      </c>
      <c r="B187" s="61" t="s">
        <v>304</v>
      </c>
      <c r="C187" s="61" t="s">
        <v>433</v>
      </c>
      <c r="D187" s="61" t="s">
        <v>274</v>
      </c>
      <c r="E187" s="61" t="s">
        <v>411</v>
      </c>
      <c r="F187" s="61" t="s">
        <v>478</v>
      </c>
      <c r="G187" s="61" t="s">
        <v>317</v>
      </c>
      <c r="H187" s="46">
        <v>777069065</v>
      </c>
      <c r="I187" s="46">
        <v>779680636</v>
      </c>
      <c r="J187" s="46">
        <v>779680635.89999998</v>
      </c>
      <c r="K187" s="46">
        <f t="shared" si="22"/>
        <v>99.999999987174235</v>
      </c>
    </row>
    <row r="188" spans="1:15" ht="37.5" x14ac:dyDescent="0.2">
      <c r="A188" s="62" t="s">
        <v>479</v>
      </c>
      <c r="B188" s="63" t="s">
        <v>304</v>
      </c>
      <c r="C188" s="63" t="s">
        <v>433</v>
      </c>
      <c r="D188" s="63" t="s">
        <v>355</v>
      </c>
      <c r="E188" s="64" t="s">
        <v>258</v>
      </c>
      <c r="F188" s="64" t="s">
        <v>258</v>
      </c>
      <c r="G188" s="64" t="s">
        <v>258</v>
      </c>
      <c r="H188" s="60">
        <f>H189</f>
        <v>380756135</v>
      </c>
      <c r="I188" s="60">
        <f t="shared" ref="I188:J188" si="31">I189</f>
        <v>329379746</v>
      </c>
      <c r="J188" s="60">
        <f t="shared" si="31"/>
        <v>323901839.05000001</v>
      </c>
      <c r="K188" s="60">
        <f t="shared" si="22"/>
        <v>98.336902309105554</v>
      </c>
    </row>
    <row r="189" spans="1:15" ht="37.5" x14ac:dyDescent="0.2">
      <c r="A189" s="62" t="s">
        <v>410</v>
      </c>
      <c r="B189" s="63" t="s">
        <v>304</v>
      </c>
      <c r="C189" s="63" t="s">
        <v>433</v>
      </c>
      <c r="D189" s="63" t="s">
        <v>355</v>
      </c>
      <c r="E189" s="63" t="s">
        <v>411</v>
      </c>
      <c r="F189" s="65" t="s">
        <v>258</v>
      </c>
      <c r="G189" s="65" t="s">
        <v>258</v>
      </c>
      <c r="H189" s="60">
        <f>H190</f>
        <v>380756135</v>
      </c>
      <c r="I189" s="60">
        <f t="shared" ref="I189:J189" si="32">I190</f>
        <v>329379746</v>
      </c>
      <c r="J189" s="60">
        <f t="shared" si="32"/>
        <v>323901839.05000001</v>
      </c>
      <c r="K189" s="60">
        <f t="shared" si="22"/>
        <v>98.336902309105554</v>
      </c>
    </row>
    <row r="190" spans="1:15" ht="113.25" customHeight="1" x14ac:dyDescent="0.2">
      <c r="A190" s="66" t="s">
        <v>413</v>
      </c>
      <c r="B190" s="61" t="s">
        <v>304</v>
      </c>
      <c r="C190" s="61" t="s">
        <v>433</v>
      </c>
      <c r="D190" s="61" t="s">
        <v>355</v>
      </c>
      <c r="E190" s="61" t="s">
        <v>411</v>
      </c>
      <c r="F190" s="61" t="s">
        <v>480</v>
      </c>
      <c r="G190" s="67" t="s">
        <v>258</v>
      </c>
      <c r="H190" s="46">
        <v>380756135</v>
      </c>
      <c r="I190" s="46">
        <v>329379746</v>
      </c>
      <c r="J190" s="46">
        <v>323901839.05000001</v>
      </c>
      <c r="K190" s="46">
        <f t="shared" si="22"/>
        <v>98.336902309105554</v>
      </c>
    </row>
    <row r="191" spans="1:15" ht="41.25" customHeight="1" x14ac:dyDescent="0.2">
      <c r="A191" s="66" t="s">
        <v>314</v>
      </c>
      <c r="B191" s="61" t="s">
        <v>304</v>
      </c>
      <c r="C191" s="61" t="s">
        <v>433</v>
      </c>
      <c r="D191" s="61" t="s">
        <v>355</v>
      </c>
      <c r="E191" s="61" t="s">
        <v>411</v>
      </c>
      <c r="F191" s="61" t="s">
        <v>480</v>
      </c>
      <c r="G191" s="61" t="s">
        <v>315</v>
      </c>
      <c r="H191" s="46">
        <v>380756135</v>
      </c>
      <c r="I191" s="46">
        <v>329379746</v>
      </c>
      <c r="J191" s="46">
        <v>323901839.05000001</v>
      </c>
      <c r="K191" s="46">
        <f t="shared" si="22"/>
        <v>98.336902309105554</v>
      </c>
    </row>
    <row r="192" spans="1:15" ht="31.5" customHeight="1" x14ac:dyDescent="0.2">
      <c r="A192" s="66" t="s">
        <v>316</v>
      </c>
      <c r="B192" s="61" t="s">
        <v>304</v>
      </c>
      <c r="C192" s="61" t="s">
        <v>433</v>
      </c>
      <c r="D192" s="61" t="s">
        <v>355</v>
      </c>
      <c r="E192" s="61" t="s">
        <v>411</v>
      </c>
      <c r="F192" s="61" t="s">
        <v>480</v>
      </c>
      <c r="G192" s="61" t="s">
        <v>317</v>
      </c>
      <c r="H192" s="46">
        <v>331096022.36000001</v>
      </c>
      <c r="I192" s="46">
        <v>284991134.36000001</v>
      </c>
      <c r="J192" s="46">
        <v>280286432.56</v>
      </c>
      <c r="K192" s="46">
        <f t="shared" si="22"/>
        <v>98.349176085577085</v>
      </c>
    </row>
    <row r="193" spans="1:11" ht="18.75" x14ac:dyDescent="0.2">
      <c r="A193" s="66" t="s">
        <v>339</v>
      </c>
      <c r="B193" s="61" t="s">
        <v>304</v>
      </c>
      <c r="C193" s="61" t="s">
        <v>433</v>
      </c>
      <c r="D193" s="61" t="s">
        <v>355</v>
      </c>
      <c r="E193" s="61" t="s">
        <v>411</v>
      </c>
      <c r="F193" s="61" t="s">
        <v>480</v>
      </c>
      <c r="G193" s="61" t="s">
        <v>340</v>
      </c>
      <c r="H193" s="46">
        <v>49660112.640000001</v>
      </c>
      <c r="I193" s="46">
        <v>44388611.640000001</v>
      </c>
      <c r="J193" s="46">
        <v>43615406.490000002</v>
      </c>
      <c r="K193" s="46">
        <f t="shared" si="22"/>
        <v>98.25810017156914</v>
      </c>
    </row>
    <row r="194" spans="1:11" ht="56.25" x14ac:dyDescent="0.2">
      <c r="A194" s="62" t="s">
        <v>276</v>
      </c>
      <c r="B194" s="63" t="s">
        <v>304</v>
      </c>
      <c r="C194" s="63" t="s">
        <v>433</v>
      </c>
      <c r="D194" s="63" t="s">
        <v>304</v>
      </c>
      <c r="E194" s="64" t="s">
        <v>258</v>
      </c>
      <c r="F194" s="64" t="s">
        <v>258</v>
      </c>
      <c r="G194" s="64" t="s">
        <v>258</v>
      </c>
      <c r="H194" s="60">
        <f>H195</f>
        <v>11656719</v>
      </c>
      <c r="I194" s="60">
        <f t="shared" ref="I194:J194" si="33">I195</f>
        <v>11878101</v>
      </c>
      <c r="J194" s="60">
        <f t="shared" si="33"/>
        <v>11316657.16</v>
      </c>
      <c r="K194" s="60">
        <f t="shared" si="22"/>
        <v>95.273286192801351</v>
      </c>
    </row>
    <row r="195" spans="1:11" ht="37.5" x14ac:dyDescent="0.2">
      <c r="A195" s="62" t="s">
        <v>410</v>
      </c>
      <c r="B195" s="63" t="s">
        <v>304</v>
      </c>
      <c r="C195" s="63" t="s">
        <v>433</v>
      </c>
      <c r="D195" s="63" t="s">
        <v>304</v>
      </c>
      <c r="E195" s="63" t="s">
        <v>411</v>
      </c>
      <c r="F195" s="65" t="s">
        <v>258</v>
      </c>
      <c r="G195" s="65" t="s">
        <v>258</v>
      </c>
      <c r="H195" s="60">
        <f>H196+H199</f>
        <v>11656719</v>
      </c>
      <c r="I195" s="60">
        <f t="shared" ref="I195:J195" si="34">I196+I199</f>
        <v>11878101</v>
      </c>
      <c r="J195" s="60">
        <f t="shared" si="34"/>
        <v>11316657.16</v>
      </c>
      <c r="K195" s="60">
        <f t="shared" si="22"/>
        <v>95.273286192801351</v>
      </c>
    </row>
    <row r="196" spans="1:11" ht="37.5" x14ac:dyDescent="0.2">
      <c r="A196" s="66" t="s">
        <v>276</v>
      </c>
      <c r="B196" s="61" t="s">
        <v>304</v>
      </c>
      <c r="C196" s="61" t="s">
        <v>433</v>
      </c>
      <c r="D196" s="61" t="s">
        <v>304</v>
      </c>
      <c r="E196" s="61" t="s">
        <v>411</v>
      </c>
      <c r="F196" s="61" t="s">
        <v>435</v>
      </c>
      <c r="G196" s="67" t="s">
        <v>258</v>
      </c>
      <c r="H196" s="46">
        <v>3718353</v>
      </c>
      <c r="I196" s="46">
        <v>3967889</v>
      </c>
      <c r="J196" s="46">
        <v>3909903.17</v>
      </c>
      <c r="K196" s="46">
        <f t="shared" si="22"/>
        <v>98.538622678204959</v>
      </c>
    </row>
    <row r="197" spans="1:11" ht="93.75" x14ac:dyDescent="0.2">
      <c r="A197" s="66" t="s">
        <v>277</v>
      </c>
      <c r="B197" s="61" t="s">
        <v>304</v>
      </c>
      <c r="C197" s="61" t="s">
        <v>433</v>
      </c>
      <c r="D197" s="61" t="s">
        <v>304</v>
      </c>
      <c r="E197" s="61" t="s">
        <v>411</v>
      </c>
      <c r="F197" s="61" t="s">
        <v>435</v>
      </c>
      <c r="G197" s="61" t="s">
        <v>278</v>
      </c>
      <c r="H197" s="46">
        <v>3718353</v>
      </c>
      <c r="I197" s="46">
        <v>3967889</v>
      </c>
      <c r="J197" s="46">
        <v>3909903.17</v>
      </c>
      <c r="K197" s="46">
        <f t="shared" si="22"/>
        <v>98.538622678204959</v>
      </c>
    </row>
    <row r="198" spans="1:11" ht="37.5" x14ac:dyDescent="0.2">
      <c r="A198" s="66" t="s">
        <v>279</v>
      </c>
      <c r="B198" s="61" t="s">
        <v>304</v>
      </c>
      <c r="C198" s="61" t="s">
        <v>433</v>
      </c>
      <c r="D198" s="61" t="s">
        <v>304</v>
      </c>
      <c r="E198" s="61" t="s">
        <v>411</v>
      </c>
      <c r="F198" s="61" t="s">
        <v>435</v>
      </c>
      <c r="G198" s="61" t="s">
        <v>280</v>
      </c>
      <c r="H198" s="46">
        <v>3718353</v>
      </c>
      <c r="I198" s="46">
        <v>3967889</v>
      </c>
      <c r="J198" s="46">
        <v>3909903.17</v>
      </c>
      <c r="K198" s="46">
        <f t="shared" si="22"/>
        <v>98.538622678204959</v>
      </c>
    </row>
    <row r="199" spans="1:11" ht="56.25" x14ac:dyDescent="0.2">
      <c r="A199" s="66" t="s">
        <v>332</v>
      </c>
      <c r="B199" s="61" t="s">
        <v>304</v>
      </c>
      <c r="C199" s="61" t="s">
        <v>433</v>
      </c>
      <c r="D199" s="61" t="s">
        <v>304</v>
      </c>
      <c r="E199" s="61" t="s">
        <v>411</v>
      </c>
      <c r="F199" s="61" t="s">
        <v>465</v>
      </c>
      <c r="G199" s="67" t="s">
        <v>258</v>
      </c>
      <c r="H199" s="46">
        <v>7938366</v>
      </c>
      <c r="I199" s="46">
        <v>7910212</v>
      </c>
      <c r="J199" s="46">
        <v>7406753.9900000002</v>
      </c>
      <c r="K199" s="46">
        <f t="shared" si="22"/>
        <v>93.635341126129106</v>
      </c>
    </row>
    <row r="200" spans="1:11" ht="93.75" x14ac:dyDescent="0.2">
      <c r="A200" s="66" t="s">
        <v>277</v>
      </c>
      <c r="B200" s="61" t="s">
        <v>304</v>
      </c>
      <c r="C200" s="61" t="s">
        <v>433</v>
      </c>
      <c r="D200" s="61" t="s">
        <v>304</v>
      </c>
      <c r="E200" s="61" t="s">
        <v>411</v>
      </c>
      <c r="F200" s="61" t="s">
        <v>465</v>
      </c>
      <c r="G200" s="61" t="s">
        <v>278</v>
      </c>
      <c r="H200" s="46">
        <v>7763188</v>
      </c>
      <c r="I200" s="46">
        <v>7735034</v>
      </c>
      <c r="J200" s="46">
        <v>7262473.2400000002</v>
      </c>
      <c r="K200" s="46">
        <f t="shared" si="22"/>
        <v>93.89064404888201</v>
      </c>
    </row>
    <row r="201" spans="1:11" ht="37.5" x14ac:dyDescent="0.2">
      <c r="A201" s="66" t="s">
        <v>333</v>
      </c>
      <c r="B201" s="61" t="s">
        <v>304</v>
      </c>
      <c r="C201" s="61" t="s">
        <v>433</v>
      </c>
      <c r="D201" s="61" t="s">
        <v>304</v>
      </c>
      <c r="E201" s="61" t="s">
        <v>411</v>
      </c>
      <c r="F201" s="61" t="s">
        <v>465</v>
      </c>
      <c r="G201" s="61" t="s">
        <v>334</v>
      </c>
      <c r="H201" s="46">
        <v>7763188</v>
      </c>
      <c r="I201" s="46">
        <v>7735034</v>
      </c>
      <c r="J201" s="46">
        <v>7262473.2400000002</v>
      </c>
      <c r="K201" s="46">
        <f t="shared" si="22"/>
        <v>93.89064404888201</v>
      </c>
    </row>
    <row r="202" spans="1:11" ht="37.5" x14ac:dyDescent="0.2">
      <c r="A202" s="66" t="s">
        <v>281</v>
      </c>
      <c r="B202" s="61" t="s">
        <v>304</v>
      </c>
      <c r="C202" s="61" t="s">
        <v>433</v>
      </c>
      <c r="D202" s="61" t="s">
        <v>304</v>
      </c>
      <c r="E202" s="61" t="s">
        <v>411</v>
      </c>
      <c r="F202" s="61" t="s">
        <v>465</v>
      </c>
      <c r="G202" s="61" t="s">
        <v>282</v>
      </c>
      <c r="H202" s="46">
        <v>175178</v>
      </c>
      <c r="I202" s="46">
        <v>175178</v>
      </c>
      <c r="J202" s="46">
        <v>144280.75</v>
      </c>
      <c r="K202" s="46">
        <f t="shared" si="22"/>
        <v>82.36236856226239</v>
      </c>
    </row>
    <row r="203" spans="1:11" ht="56.25" x14ac:dyDescent="0.2">
      <c r="A203" s="66" t="s">
        <v>283</v>
      </c>
      <c r="B203" s="61" t="s">
        <v>304</v>
      </c>
      <c r="C203" s="61" t="s">
        <v>433</v>
      </c>
      <c r="D203" s="61" t="s">
        <v>304</v>
      </c>
      <c r="E203" s="61" t="s">
        <v>411</v>
      </c>
      <c r="F203" s="61" t="s">
        <v>465</v>
      </c>
      <c r="G203" s="61" t="s">
        <v>284</v>
      </c>
      <c r="H203" s="46">
        <v>175178</v>
      </c>
      <c r="I203" s="46">
        <v>175178</v>
      </c>
      <c r="J203" s="46">
        <v>144280.75</v>
      </c>
      <c r="K203" s="46">
        <f t="shared" si="22"/>
        <v>82.36236856226239</v>
      </c>
    </row>
    <row r="204" spans="1:11" ht="37.5" x14ac:dyDescent="0.2">
      <c r="A204" s="62" t="s">
        <v>481</v>
      </c>
      <c r="B204" s="63" t="s">
        <v>304</v>
      </c>
      <c r="C204" s="63" t="s">
        <v>433</v>
      </c>
      <c r="D204" s="63" t="s">
        <v>309</v>
      </c>
      <c r="E204" s="64" t="s">
        <v>258</v>
      </c>
      <c r="F204" s="64" t="s">
        <v>258</v>
      </c>
      <c r="G204" s="64" t="s">
        <v>258</v>
      </c>
      <c r="H204" s="60">
        <f>H205</f>
        <v>808080</v>
      </c>
      <c r="I204" s="60">
        <f t="shared" ref="I204:J204" si="35">I205</f>
        <v>808080</v>
      </c>
      <c r="J204" s="60">
        <f t="shared" si="35"/>
        <v>533693.78</v>
      </c>
      <c r="K204" s="60">
        <f t="shared" si="22"/>
        <v>66.044671319671323</v>
      </c>
    </row>
    <row r="205" spans="1:11" ht="37.5" x14ac:dyDescent="0.2">
      <c r="A205" s="62" t="s">
        <v>410</v>
      </c>
      <c r="B205" s="63" t="s">
        <v>304</v>
      </c>
      <c r="C205" s="63" t="s">
        <v>433</v>
      </c>
      <c r="D205" s="63" t="s">
        <v>309</v>
      </c>
      <c r="E205" s="63" t="s">
        <v>411</v>
      </c>
      <c r="F205" s="65" t="s">
        <v>258</v>
      </c>
      <c r="G205" s="65" t="s">
        <v>258</v>
      </c>
      <c r="H205" s="60">
        <f>H206</f>
        <v>808080</v>
      </c>
      <c r="I205" s="60">
        <f t="shared" ref="I205:J205" si="36">I206</f>
        <v>808080</v>
      </c>
      <c r="J205" s="60">
        <f t="shared" si="36"/>
        <v>533693.78</v>
      </c>
      <c r="K205" s="60">
        <f t="shared" si="22"/>
        <v>66.044671319671323</v>
      </c>
    </row>
    <row r="206" spans="1:11" ht="56.25" x14ac:dyDescent="0.2">
      <c r="A206" s="66" t="s">
        <v>420</v>
      </c>
      <c r="B206" s="61" t="s">
        <v>304</v>
      </c>
      <c r="C206" s="61" t="s">
        <v>433</v>
      </c>
      <c r="D206" s="61" t="s">
        <v>309</v>
      </c>
      <c r="E206" s="61" t="s">
        <v>411</v>
      </c>
      <c r="F206" s="61" t="s">
        <v>482</v>
      </c>
      <c r="G206" s="67" t="s">
        <v>258</v>
      </c>
      <c r="H206" s="46">
        <v>808080</v>
      </c>
      <c r="I206" s="46">
        <v>808080</v>
      </c>
      <c r="J206" s="46">
        <v>533693.78</v>
      </c>
      <c r="K206" s="46">
        <f t="shared" si="22"/>
        <v>66.044671319671323</v>
      </c>
    </row>
    <row r="207" spans="1:11" ht="56.25" x14ac:dyDescent="0.2">
      <c r="A207" s="66" t="s">
        <v>314</v>
      </c>
      <c r="B207" s="61" t="s">
        <v>304</v>
      </c>
      <c r="C207" s="61" t="s">
        <v>433</v>
      </c>
      <c r="D207" s="61" t="s">
        <v>309</v>
      </c>
      <c r="E207" s="61" t="s">
        <v>411</v>
      </c>
      <c r="F207" s="61" t="s">
        <v>482</v>
      </c>
      <c r="G207" s="61" t="s">
        <v>315</v>
      </c>
      <c r="H207" s="46">
        <v>808080</v>
      </c>
      <c r="I207" s="46">
        <v>808080</v>
      </c>
      <c r="J207" s="46">
        <v>533693.78</v>
      </c>
      <c r="K207" s="46">
        <f t="shared" si="22"/>
        <v>66.044671319671323</v>
      </c>
    </row>
    <row r="208" spans="1:11" ht="18.75" x14ac:dyDescent="0.2">
      <c r="A208" s="66" t="s">
        <v>316</v>
      </c>
      <c r="B208" s="61" t="s">
        <v>304</v>
      </c>
      <c r="C208" s="61" t="s">
        <v>433</v>
      </c>
      <c r="D208" s="61" t="s">
        <v>309</v>
      </c>
      <c r="E208" s="61" t="s">
        <v>411</v>
      </c>
      <c r="F208" s="61" t="s">
        <v>482</v>
      </c>
      <c r="G208" s="61" t="s">
        <v>317</v>
      </c>
      <c r="H208" s="46">
        <v>808080</v>
      </c>
      <c r="I208" s="46">
        <v>808080</v>
      </c>
      <c r="J208" s="46">
        <v>533693.78</v>
      </c>
      <c r="K208" s="46">
        <f t="shared" si="22"/>
        <v>66.044671319671323</v>
      </c>
    </row>
    <row r="209" spans="1:11" ht="75" x14ac:dyDescent="0.2">
      <c r="A209" s="62" t="s">
        <v>483</v>
      </c>
      <c r="B209" s="63" t="s">
        <v>304</v>
      </c>
      <c r="C209" s="63" t="s">
        <v>433</v>
      </c>
      <c r="D209" s="63" t="s">
        <v>348</v>
      </c>
      <c r="E209" s="64" t="s">
        <v>258</v>
      </c>
      <c r="F209" s="64" t="s">
        <v>258</v>
      </c>
      <c r="G209" s="64" t="s">
        <v>258</v>
      </c>
      <c r="H209" s="60">
        <f>H210</f>
        <v>159533161.94</v>
      </c>
      <c r="I209" s="60">
        <f t="shared" ref="I209:J209" si="37">I210</f>
        <v>302910165.44</v>
      </c>
      <c r="J209" s="60">
        <f t="shared" si="37"/>
        <v>284033850.97000003</v>
      </c>
      <c r="K209" s="60">
        <f t="shared" si="22"/>
        <v>93.768345660311297</v>
      </c>
    </row>
    <row r="210" spans="1:11" ht="37.5" x14ac:dyDescent="0.2">
      <c r="A210" s="62" t="s">
        <v>410</v>
      </c>
      <c r="B210" s="63" t="s">
        <v>304</v>
      </c>
      <c r="C210" s="63" t="s">
        <v>433</v>
      </c>
      <c r="D210" s="63" t="s">
        <v>348</v>
      </c>
      <c r="E210" s="63" t="s">
        <v>411</v>
      </c>
      <c r="F210" s="65" t="s">
        <v>258</v>
      </c>
      <c r="G210" s="65" t="s">
        <v>258</v>
      </c>
      <c r="H210" s="60">
        <f>H211+H215</f>
        <v>159533161.94</v>
      </c>
      <c r="I210" s="60">
        <f t="shared" ref="I210:J210" si="38">I211+I215</f>
        <v>302910165.44</v>
      </c>
      <c r="J210" s="60">
        <f t="shared" si="38"/>
        <v>284033850.97000003</v>
      </c>
      <c r="K210" s="60">
        <f t="shared" si="22"/>
        <v>93.768345660311297</v>
      </c>
    </row>
    <row r="211" spans="1:11" ht="18.75" x14ac:dyDescent="0.2">
      <c r="A211" s="66" t="s">
        <v>414</v>
      </c>
      <c r="B211" s="61" t="s">
        <v>304</v>
      </c>
      <c r="C211" s="61" t="s">
        <v>433</v>
      </c>
      <c r="D211" s="61" t="s">
        <v>348</v>
      </c>
      <c r="E211" s="61" t="s">
        <v>411</v>
      </c>
      <c r="F211" s="61" t="s">
        <v>484</v>
      </c>
      <c r="G211" s="67" t="s">
        <v>258</v>
      </c>
      <c r="H211" s="46">
        <v>12907978</v>
      </c>
      <c r="I211" s="46">
        <v>16417487.109999999</v>
      </c>
      <c r="J211" s="46">
        <v>15517306.050000001</v>
      </c>
      <c r="K211" s="46">
        <f t="shared" si="22"/>
        <v>94.516937616770278</v>
      </c>
    </row>
    <row r="212" spans="1:11" ht="56.25" x14ac:dyDescent="0.2">
      <c r="A212" s="66" t="s">
        <v>314</v>
      </c>
      <c r="B212" s="61" t="s">
        <v>304</v>
      </c>
      <c r="C212" s="61" t="s">
        <v>433</v>
      </c>
      <c r="D212" s="61" t="s">
        <v>348</v>
      </c>
      <c r="E212" s="61" t="s">
        <v>411</v>
      </c>
      <c r="F212" s="61" t="s">
        <v>484</v>
      </c>
      <c r="G212" s="61" t="s">
        <v>315</v>
      </c>
      <c r="H212" s="46">
        <v>12907978</v>
      </c>
      <c r="I212" s="46">
        <v>16417487.109999999</v>
      </c>
      <c r="J212" s="46">
        <v>15517306.050000001</v>
      </c>
      <c r="K212" s="46">
        <f t="shared" si="22"/>
        <v>94.516937616770278</v>
      </c>
    </row>
    <row r="213" spans="1:11" ht="18.75" x14ac:dyDescent="0.2">
      <c r="A213" s="66" t="s">
        <v>316</v>
      </c>
      <c r="B213" s="61" t="s">
        <v>304</v>
      </c>
      <c r="C213" s="61" t="s">
        <v>433</v>
      </c>
      <c r="D213" s="61" t="s">
        <v>348</v>
      </c>
      <c r="E213" s="61" t="s">
        <v>411</v>
      </c>
      <c r="F213" s="61" t="s">
        <v>484</v>
      </c>
      <c r="G213" s="61" t="s">
        <v>317</v>
      </c>
      <c r="H213" s="46">
        <v>8741512</v>
      </c>
      <c r="I213" s="46">
        <v>11898635.109999999</v>
      </c>
      <c r="J213" s="46">
        <v>11780403.08</v>
      </c>
      <c r="K213" s="46">
        <f t="shared" si="22"/>
        <v>99.006339559899331</v>
      </c>
    </row>
    <row r="214" spans="1:11" ht="18.75" x14ac:dyDescent="0.2">
      <c r="A214" s="66" t="s">
        <v>339</v>
      </c>
      <c r="B214" s="61" t="s">
        <v>304</v>
      </c>
      <c r="C214" s="61" t="s">
        <v>433</v>
      </c>
      <c r="D214" s="61" t="s">
        <v>348</v>
      </c>
      <c r="E214" s="61" t="s">
        <v>411</v>
      </c>
      <c r="F214" s="61" t="s">
        <v>484</v>
      </c>
      <c r="G214" s="61" t="s">
        <v>340</v>
      </c>
      <c r="H214" s="46">
        <v>4166466</v>
      </c>
      <c r="I214" s="46">
        <v>4518852</v>
      </c>
      <c r="J214" s="46">
        <v>3736902.97</v>
      </c>
      <c r="K214" s="46">
        <f t="shared" si="22"/>
        <v>82.69584775071192</v>
      </c>
    </row>
    <row r="215" spans="1:11" ht="18.75" x14ac:dyDescent="0.2">
      <c r="A215" s="66" t="s">
        <v>418</v>
      </c>
      <c r="B215" s="61" t="s">
        <v>304</v>
      </c>
      <c r="C215" s="61" t="s">
        <v>433</v>
      </c>
      <c r="D215" s="61" t="s">
        <v>348</v>
      </c>
      <c r="E215" s="61" t="s">
        <v>411</v>
      </c>
      <c r="F215" s="61" t="s">
        <v>485</v>
      </c>
      <c r="G215" s="67" t="s">
        <v>258</v>
      </c>
      <c r="H215" s="46">
        <v>146625183.94</v>
      </c>
      <c r="I215" s="46">
        <v>286492678.32999998</v>
      </c>
      <c r="J215" s="46">
        <v>268516544.92000002</v>
      </c>
      <c r="K215" s="46">
        <f t="shared" si="22"/>
        <v>93.725447535069662</v>
      </c>
    </row>
    <row r="216" spans="1:11" ht="56.25" x14ac:dyDescent="0.2">
      <c r="A216" s="66" t="s">
        <v>314</v>
      </c>
      <c r="B216" s="61" t="s">
        <v>304</v>
      </c>
      <c r="C216" s="61" t="s">
        <v>433</v>
      </c>
      <c r="D216" s="61" t="s">
        <v>348</v>
      </c>
      <c r="E216" s="61" t="s">
        <v>411</v>
      </c>
      <c r="F216" s="61" t="s">
        <v>485</v>
      </c>
      <c r="G216" s="61" t="s">
        <v>315</v>
      </c>
      <c r="H216" s="46">
        <v>146625183.94</v>
      </c>
      <c r="I216" s="46">
        <v>286492678.32999998</v>
      </c>
      <c r="J216" s="46">
        <v>268516544.92000002</v>
      </c>
      <c r="K216" s="46">
        <f t="shared" si="22"/>
        <v>93.725447535069662</v>
      </c>
    </row>
    <row r="217" spans="1:11" ht="18.75" x14ac:dyDescent="0.2">
      <c r="A217" s="66" t="s">
        <v>316</v>
      </c>
      <c r="B217" s="61" t="s">
        <v>304</v>
      </c>
      <c r="C217" s="61" t="s">
        <v>433</v>
      </c>
      <c r="D217" s="61" t="s">
        <v>348</v>
      </c>
      <c r="E217" s="61" t="s">
        <v>411</v>
      </c>
      <c r="F217" s="61" t="s">
        <v>485</v>
      </c>
      <c r="G217" s="61" t="s">
        <v>317</v>
      </c>
      <c r="H217" s="46">
        <v>146625183.94</v>
      </c>
      <c r="I217" s="46">
        <v>286492678.32999998</v>
      </c>
      <c r="J217" s="46">
        <v>268516544.92000002</v>
      </c>
      <c r="K217" s="46">
        <f t="shared" ref="K217:K285" si="39">J217/I217*100</f>
        <v>93.725447535069662</v>
      </c>
    </row>
    <row r="218" spans="1:11" ht="93.75" x14ac:dyDescent="0.2">
      <c r="A218" s="62" t="s">
        <v>486</v>
      </c>
      <c r="B218" s="122" t="s">
        <v>304</v>
      </c>
      <c r="C218" s="63">
        <v>0</v>
      </c>
      <c r="D218" s="122" t="s">
        <v>275</v>
      </c>
      <c r="E218" s="63"/>
      <c r="F218" s="63"/>
      <c r="G218" s="63"/>
      <c r="H218" s="60">
        <f>H219</f>
        <v>0</v>
      </c>
      <c r="I218" s="60">
        <f t="shared" ref="I218:J218" si="40">I219</f>
        <v>6504649.4900000002</v>
      </c>
      <c r="J218" s="60">
        <f t="shared" si="40"/>
        <v>6504649.4900000002</v>
      </c>
      <c r="K218" s="60">
        <f t="shared" si="39"/>
        <v>100</v>
      </c>
    </row>
    <row r="219" spans="1:11" ht="37.5" x14ac:dyDescent="0.2">
      <c r="A219" s="62" t="s">
        <v>410</v>
      </c>
      <c r="B219" s="122" t="s">
        <v>304</v>
      </c>
      <c r="C219" s="63" t="s">
        <v>433</v>
      </c>
      <c r="D219" s="122" t="s">
        <v>275</v>
      </c>
      <c r="E219" s="63" t="s">
        <v>411</v>
      </c>
      <c r="F219" s="63"/>
      <c r="G219" s="63"/>
      <c r="H219" s="60">
        <f>H220</f>
        <v>0</v>
      </c>
      <c r="I219" s="60">
        <f t="shared" ref="I219:J219" si="41">I220</f>
        <v>6504649.4900000002</v>
      </c>
      <c r="J219" s="60">
        <f t="shared" si="41"/>
        <v>6504649.4900000002</v>
      </c>
      <c r="K219" s="60">
        <f t="shared" si="39"/>
        <v>100</v>
      </c>
    </row>
    <row r="220" spans="1:11" ht="37.5" x14ac:dyDescent="0.2">
      <c r="A220" s="66" t="s">
        <v>1014</v>
      </c>
      <c r="B220" s="121" t="s">
        <v>304</v>
      </c>
      <c r="C220" s="61" t="s">
        <v>600</v>
      </c>
      <c r="D220" s="121" t="s">
        <v>275</v>
      </c>
      <c r="E220" s="61">
        <v>903</v>
      </c>
      <c r="F220" s="61" t="s">
        <v>487</v>
      </c>
      <c r="G220" s="61" t="s">
        <v>602</v>
      </c>
      <c r="H220" s="46">
        <v>0</v>
      </c>
      <c r="I220" s="46">
        <v>6504649.4900000002</v>
      </c>
      <c r="J220" s="46">
        <v>6504649.4900000002</v>
      </c>
      <c r="K220" s="46">
        <f t="shared" si="39"/>
        <v>100</v>
      </c>
    </row>
    <row r="221" spans="1:11" ht="56.25" x14ac:dyDescent="0.2">
      <c r="A221" s="66" t="s">
        <v>658</v>
      </c>
      <c r="B221" s="121" t="s">
        <v>304</v>
      </c>
      <c r="C221" s="61" t="s">
        <v>600</v>
      </c>
      <c r="D221" s="121" t="s">
        <v>275</v>
      </c>
      <c r="E221" s="61">
        <v>903</v>
      </c>
      <c r="F221" s="61" t="s">
        <v>487</v>
      </c>
      <c r="G221" s="61" t="s">
        <v>315</v>
      </c>
      <c r="H221" s="46">
        <v>0</v>
      </c>
      <c r="I221" s="46">
        <v>6504649.4900000002</v>
      </c>
      <c r="J221" s="46">
        <v>6504649.4900000002</v>
      </c>
      <c r="K221" s="46">
        <f t="shared" si="39"/>
        <v>100</v>
      </c>
    </row>
    <row r="222" spans="1:11" ht="18.75" x14ac:dyDescent="0.2">
      <c r="A222" s="66" t="s">
        <v>949</v>
      </c>
      <c r="B222" s="121" t="s">
        <v>304</v>
      </c>
      <c r="C222" s="61" t="s">
        <v>600</v>
      </c>
      <c r="D222" s="121" t="s">
        <v>275</v>
      </c>
      <c r="E222" s="61">
        <v>903</v>
      </c>
      <c r="F222" s="61" t="s">
        <v>487</v>
      </c>
      <c r="G222" s="61" t="s">
        <v>317</v>
      </c>
      <c r="H222" s="46">
        <v>0</v>
      </c>
      <c r="I222" s="46">
        <v>6504649.4900000002</v>
      </c>
      <c r="J222" s="46">
        <v>6504649.4900000002</v>
      </c>
      <c r="K222" s="46">
        <f t="shared" si="39"/>
        <v>100</v>
      </c>
    </row>
    <row r="223" spans="1:11" ht="93.75" x14ac:dyDescent="0.2">
      <c r="A223" s="62" t="s">
        <v>488</v>
      </c>
      <c r="B223" s="63" t="s">
        <v>304</v>
      </c>
      <c r="C223" s="63" t="s">
        <v>433</v>
      </c>
      <c r="D223" s="63" t="s">
        <v>325</v>
      </c>
      <c r="E223" s="64" t="s">
        <v>258</v>
      </c>
      <c r="F223" s="64" t="s">
        <v>258</v>
      </c>
      <c r="G223" s="64" t="s">
        <v>258</v>
      </c>
      <c r="H223" s="60">
        <f>H224</f>
        <v>5158104</v>
      </c>
      <c r="I223" s="60">
        <f t="shared" ref="I223:J223" si="42">I224</f>
        <v>5158104</v>
      </c>
      <c r="J223" s="60">
        <f t="shared" si="42"/>
        <v>4718206.78</v>
      </c>
      <c r="K223" s="60">
        <f t="shared" si="39"/>
        <v>91.471726432813298</v>
      </c>
    </row>
    <row r="224" spans="1:11" ht="37.5" x14ac:dyDescent="0.2">
      <c r="A224" s="62" t="s">
        <v>410</v>
      </c>
      <c r="B224" s="63" t="s">
        <v>304</v>
      </c>
      <c r="C224" s="63" t="s">
        <v>433</v>
      </c>
      <c r="D224" s="63" t="s">
        <v>325</v>
      </c>
      <c r="E224" s="63" t="s">
        <v>411</v>
      </c>
      <c r="F224" s="65" t="s">
        <v>258</v>
      </c>
      <c r="G224" s="65" t="s">
        <v>258</v>
      </c>
      <c r="H224" s="60">
        <f>H225+H228+H231+H234</f>
        <v>5158104</v>
      </c>
      <c r="I224" s="60">
        <f t="shared" ref="I224" si="43">I225+I228+I231+I234</f>
        <v>5158104</v>
      </c>
      <c r="J224" s="60">
        <f>J225+J228+J231+J234</f>
        <v>4718206.78</v>
      </c>
      <c r="K224" s="60">
        <f t="shared" si="39"/>
        <v>91.471726432813298</v>
      </c>
    </row>
    <row r="225" spans="1:11" ht="56.25" x14ac:dyDescent="0.2">
      <c r="A225" s="66" t="s">
        <v>421</v>
      </c>
      <c r="B225" s="61" t="s">
        <v>304</v>
      </c>
      <c r="C225" s="61" t="s">
        <v>433</v>
      </c>
      <c r="D225" s="61" t="s">
        <v>325</v>
      </c>
      <c r="E225" s="61">
        <v>903</v>
      </c>
      <c r="F225" s="61" t="s">
        <v>489</v>
      </c>
      <c r="G225" s="61" t="s">
        <v>258</v>
      </c>
      <c r="H225" s="46">
        <v>1397180</v>
      </c>
      <c r="I225" s="46">
        <v>1397180</v>
      </c>
      <c r="J225" s="46">
        <v>1368239.78</v>
      </c>
      <c r="K225" s="46">
        <f t="shared" si="39"/>
        <v>97.928669176484064</v>
      </c>
    </row>
    <row r="226" spans="1:11" ht="37.5" x14ac:dyDescent="0.2">
      <c r="A226" s="66" t="s">
        <v>281</v>
      </c>
      <c r="B226" s="61" t="s">
        <v>304</v>
      </c>
      <c r="C226" s="61" t="s">
        <v>433</v>
      </c>
      <c r="D226" s="61" t="s">
        <v>325</v>
      </c>
      <c r="E226" s="61" t="s">
        <v>411</v>
      </c>
      <c r="F226" s="61" t="s">
        <v>489</v>
      </c>
      <c r="G226" s="61" t="s">
        <v>282</v>
      </c>
      <c r="H226" s="46">
        <v>1397180</v>
      </c>
      <c r="I226" s="46">
        <v>1397180</v>
      </c>
      <c r="J226" s="46">
        <v>1368239.78</v>
      </c>
      <c r="K226" s="46">
        <f t="shared" si="39"/>
        <v>97.928669176484064</v>
      </c>
    </row>
    <row r="227" spans="1:11" ht="56.25" x14ac:dyDescent="0.2">
      <c r="A227" s="66" t="s">
        <v>283</v>
      </c>
      <c r="B227" s="61" t="s">
        <v>304</v>
      </c>
      <c r="C227" s="61" t="s">
        <v>433</v>
      </c>
      <c r="D227" s="61" t="s">
        <v>325</v>
      </c>
      <c r="E227" s="61" t="s">
        <v>411</v>
      </c>
      <c r="F227" s="61" t="s">
        <v>489</v>
      </c>
      <c r="G227" s="61" t="s">
        <v>284</v>
      </c>
      <c r="H227" s="46">
        <v>1397180</v>
      </c>
      <c r="I227" s="46">
        <v>1397180</v>
      </c>
      <c r="J227" s="46">
        <v>1368239.78</v>
      </c>
      <c r="K227" s="46">
        <f t="shared" si="39"/>
        <v>97.928669176484064</v>
      </c>
    </row>
    <row r="228" spans="1:11" ht="37.5" x14ac:dyDescent="0.2">
      <c r="A228" s="66" t="s">
        <v>318</v>
      </c>
      <c r="B228" s="61" t="s">
        <v>304</v>
      </c>
      <c r="C228" s="61" t="s">
        <v>433</v>
      </c>
      <c r="D228" s="61" t="s">
        <v>325</v>
      </c>
      <c r="E228" s="119" t="s">
        <v>411</v>
      </c>
      <c r="F228" s="119" t="s">
        <v>490</v>
      </c>
      <c r="G228" s="119" t="s">
        <v>258</v>
      </c>
      <c r="H228" s="46">
        <v>842400</v>
      </c>
      <c r="I228" s="46">
        <v>842400</v>
      </c>
      <c r="J228" s="46">
        <v>533943</v>
      </c>
      <c r="K228" s="46">
        <f t="shared" si="39"/>
        <v>63.383547008547005</v>
      </c>
    </row>
    <row r="229" spans="1:11" ht="37.5" x14ac:dyDescent="0.2">
      <c r="A229" s="66" t="s">
        <v>281</v>
      </c>
      <c r="B229" s="61" t="s">
        <v>304</v>
      </c>
      <c r="C229" s="61" t="s">
        <v>433</v>
      </c>
      <c r="D229" s="61" t="s">
        <v>325</v>
      </c>
      <c r="E229" s="61" t="s">
        <v>411</v>
      </c>
      <c r="F229" s="61" t="s">
        <v>490</v>
      </c>
      <c r="G229" s="61" t="s">
        <v>282</v>
      </c>
      <c r="H229" s="46">
        <v>842400</v>
      </c>
      <c r="I229" s="46">
        <v>842400</v>
      </c>
      <c r="J229" s="46">
        <v>533943</v>
      </c>
      <c r="K229" s="46">
        <f t="shared" si="39"/>
        <v>63.383547008547005</v>
      </c>
    </row>
    <row r="230" spans="1:11" ht="56.25" x14ac:dyDescent="0.2">
      <c r="A230" s="66" t="s">
        <v>283</v>
      </c>
      <c r="B230" s="61" t="s">
        <v>304</v>
      </c>
      <c r="C230" s="61" t="s">
        <v>433</v>
      </c>
      <c r="D230" s="61" t="s">
        <v>325</v>
      </c>
      <c r="E230" s="61" t="s">
        <v>411</v>
      </c>
      <c r="F230" s="61" t="s">
        <v>490</v>
      </c>
      <c r="G230" s="61" t="s">
        <v>284</v>
      </c>
      <c r="H230" s="46">
        <v>842400</v>
      </c>
      <c r="I230" s="46">
        <v>842400</v>
      </c>
      <c r="J230" s="46">
        <v>533943</v>
      </c>
      <c r="K230" s="46">
        <f t="shared" si="39"/>
        <v>63.383547008547005</v>
      </c>
    </row>
    <row r="231" spans="1:11" ht="56.25" x14ac:dyDescent="0.2">
      <c r="A231" s="66" t="s">
        <v>412</v>
      </c>
      <c r="B231" s="61" t="s">
        <v>304</v>
      </c>
      <c r="C231" s="61" t="s">
        <v>433</v>
      </c>
      <c r="D231" s="61" t="s">
        <v>325</v>
      </c>
      <c r="E231" s="61" t="s">
        <v>411</v>
      </c>
      <c r="F231" s="61" t="s">
        <v>491</v>
      </c>
      <c r="G231" s="61" t="s">
        <v>258</v>
      </c>
      <c r="H231" s="46">
        <v>1096024</v>
      </c>
      <c r="I231" s="46">
        <v>1096024</v>
      </c>
      <c r="J231" s="46">
        <v>1096024</v>
      </c>
      <c r="K231" s="46">
        <f t="shared" si="39"/>
        <v>100</v>
      </c>
    </row>
    <row r="232" spans="1:11" ht="56.25" x14ac:dyDescent="0.2">
      <c r="A232" s="66" t="s">
        <v>314</v>
      </c>
      <c r="B232" s="61" t="s">
        <v>304</v>
      </c>
      <c r="C232" s="61" t="s">
        <v>433</v>
      </c>
      <c r="D232" s="61" t="s">
        <v>325</v>
      </c>
      <c r="E232" s="61" t="s">
        <v>411</v>
      </c>
      <c r="F232" s="61" t="s">
        <v>491</v>
      </c>
      <c r="G232" s="61" t="s">
        <v>315</v>
      </c>
      <c r="H232" s="46">
        <v>1096024</v>
      </c>
      <c r="I232" s="46">
        <v>1096024</v>
      </c>
      <c r="J232" s="46">
        <v>1096024</v>
      </c>
      <c r="K232" s="46">
        <f t="shared" si="39"/>
        <v>100</v>
      </c>
    </row>
    <row r="233" spans="1:11" ht="18.75" x14ac:dyDescent="0.2">
      <c r="A233" s="66" t="s">
        <v>316</v>
      </c>
      <c r="B233" s="61" t="s">
        <v>304</v>
      </c>
      <c r="C233" s="61" t="s">
        <v>433</v>
      </c>
      <c r="D233" s="61" t="s">
        <v>325</v>
      </c>
      <c r="E233" s="61" t="s">
        <v>411</v>
      </c>
      <c r="F233" s="61" t="s">
        <v>491</v>
      </c>
      <c r="G233" s="61" t="s">
        <v>317</v>
      </c>
      <c r="H233" s="46">
        <v>1096024</v>
      </c>
      <c r="I233" s="46">
        <v>1096024</v>
      </c>
      <c r="J233" s="46">
        <v>1096024</v>
      </c>
      <c r="K233" s="46">
        <f t="shared" si="39"/>
        <v>100</v>
      </c>
    </row>
    <row r="234" spans="1:11" ht="18.75" x14ac:dyDescent="0.2">
      <c r="A234" s="66" t="s">
        <v>422</v>
      </c>
      <c r="B234" s="61" t="s">
        <v>304</v>
      </c>
      <c r="C234" s="61" t="s">
        <v>433</v>
      </c>
      <c r="D234" s="61" t="s">
        <v>325</v>
      </c>
      <c r="E234" s="61" t="s">
        <v>411</v>
      </c>
      <c r="F234" s="61" t="s">
        <v>492</v>
      </c>
      <c r="G234" s="61" t="s">
        <v>258</v>
      </c>
      <c r="H234" s="46">
        <v>1822500</v>
      </c>
      <c r="I234" s="46">
        <v>1822500</v>
      </c>
      <c r="J234" s="46">
        <v>1720000</v>
      </c>
      <c r="K234" s="46">
        <f t="shared" si="39"/>
        <v>94.375857338820296</v>
      </c>
    </row>
    <row r="235" spans="1:11" ht="18.75" x14ac:dyDescent="0.2">
      <c r="A235" s="66" t="s">
        <v>321</v>
      </c>
      <c r="B235" s="61" t="s">
        <v>304</v>
      </c>
      <c r="C235" s="61" t="s">
        <v>433</v>
      </c>
      <c r="D235" s="61" t="s">
        <v>325</v>
      </c>
      <c r="E235" s="61" t="s">
        <v>411</v>
      </c>
      <c r="F235" s="61" t="s">
        <v>492</v>
      </c>
      <c r="G235" s="61" t="s">
        <v>322</v>
      </c>
      <c r="H235" s="46">
        <v>1822500</v>
      </c>
      <c r="I235" s="46">
        <v>1822500</v>
      </c>
      <c r="J235" s="46">
        <v>1720000</v>
      </c>
      <c r="K235" s="46">
        <f t="shared" si="39"/>
        <v>94.375857338820296</v>
      </c>
    </row>
    <row r="236" spans="1:11" ht="18.75" x14ac:dyDescent="0.2">
      <c r="A236" s="66" t="s">
        <v>422</v>
      </c>
      <c r="B236" s="61" t="s">
        <v>304</v>
      </c>
      <c r="C236" s="61" t="s">
        <v>433</v>
      </c>
      <c r="D236" s="61" t="s">
        <v>325</v>
      </c>
      <c r="E236" s="61" t="s">
        <v>411</v>
      </c>
      <c r="F236" s="61" t="s">
        <v>492</v>
      </c>
      <c r="G236" s="61" t="s">
        <v>423</v>
      </c>
      <c r="H236" s="46">
        <v>1822500</v>
      </c>
      <c r="I236" s="46">
        <v>1822500</v>
      </c>
      <c r="J236" s="46">
        <v>1720000</v>
      </c>
      <c r="K236" s="46">
        <f t="shared" si="39"/>
        <v>94.375857338820296</v>
      </c>
    </row>
    <row r="237" spans="1:11" ht="28.5" customHeight="1" x14ac:dyDescent="0.2">
      <c r="A237" s="123" t="s">
        <v>493</v>
      </c>
      <c r="B237" s="63" t="s">
        <v>304</v>
      </c>
      <c r="C237" s="63" t="s">
        <v>433</v>
      </c>
      <c r="D237" s="63" t="s">
        <v>373</v>
      </c>
      <c r="E237" s="63" t="s">
        <v>258</v>
      </c>
      <c r="F237" s="63" t="s">
        <v>258</v>
      </c>
      <c r="G237" s="63" t="s">
        <v>258</v>
      </c>
      <c r="H237" s="60">
        <f>H238</f>
        <v>94626263.49000001</v>
      </c>
      <c r="I237" s="60">
        <f t="shared" ref="I237:J237" si="44">I238</f>
        <v>77242588.169999987</v>
      </c>
      <c r="J237" s="60">
        <f t="shared" si="44"/>
        <v>72469597.480000004</v>
      </c>
      <c r="K237" s="60">
        <f t="shared" si="39"/>
        <v>93.820778403365637</v>
      </c>
    </row>
    <row r="238" spans="1:11" ht="37.5" x14ac:dyDescent="0.2">
      <c r="A238" s="62" t="s">
        <v>410</v>
      </c>
      <c r="B238" s="63" t="s">
        <v>304</v>
      </c>
      <c r="C238" s="63" t="s">
        <v>433</v>
      </c>
      <c r="D238" s="63" t="s">
        <v>373</v>
      </c>
      <c r="E238" s="63" t="s">
        <v>411</v>
      </c>
      <c r="F238" s="63" t="s">
        <v>258</v>
      </c>
      <c r="G238" s="63" t="s">
        <v>258</v>
      </c>
      <c r="H238" s="60">
        <f>H239+H243+H246</f>
        <v>94626263.49000001</v>
      </c>
      <c r="I238" s="60">
        <f t="shared" ref="I238:J238" si="45">I239+I243+I246</f>
        <v>77242588.169999987</v>
      </c>
      <c r="J238" s="60">
        <f t="shared" si="45"/>
        <v>72469597.480000004</v>
      </c>
      <c r="K238" s="60">
        <f t="shared" si="39"/>
        <v>93.820778403365637</v>
      </c>
    </row>
    <row r="239" spans="1:11" ht="37.5" x14ac:dyDescent="0.2">
      <c r="A239" s="66" t="s">
        <v>415</v>
      </c>
      <c r="B239" s="61" t="s">
        <v>304</v>
      </c>
      <c r="C239" s="61" t="s">
        <v>433</v>
      </c>
      <c r="D239" s="61" t="s">
        <v>373</v>
      </c>
      <c r="E239" s="61" t="s">
        <v>411</v>
      </c>
      <c r="F239" s="61" t="s">
        <v>494</v>
      </c>
      <c r="G239" s="61" t="s">
        <v>258</v>
      </c>
      <c r="H239" s="46">
        <v>36721774</v>
      </c>
      <c r="I239" s="46">
        <v>28927830</v>
      </c>
      <c r="J239" s="46">
        <v>26835341.190000001</v>
      </c>
      <c r="K239" s="46">
        <f t="shared" si="39"/>
        <v>92.766519956733703</v>
      </c>
    </row>
    <row r="240" spans="1:11" ht="56.25" x14ac:dyDescent="0.2">
      <c r="A240" s="66" t="s">
        <v>314</v>
      </c>
      <c r="B240" s="61" t="s">
        <v>304</v>
      </c>
      <c r="C240" s="61" t="s">
        <v>433</v>
      </c>
      <c r="D240" s="61" t="s">
        <v>373</v>
      </c>
      <c r="E240" s="61" t="s">
        <v>411</v>
      </c>
      <c r="F240" s="61" t="s">
        <v>494</v>
      </c>
      <c r="G240" s="61" t="s">
        <v>315</v>
      </c>
      <c r="H240" s="46">
        <v>36721774</v>
      </c>
      <c r="I240" s="46">
        <v>28927830</v>
      </c>
      <c r="J240" s="46">
        <v>26835341.190000001</v>
      </c>
      <c r="K240" s="46">
        <f t="shared" si="39"/>
        <v>92.766519956733703</v>
      </c>
    </row>
    <row r="241" spans="1:11" ht="18.75" x14ac:dyDescent="0.2">
      <c r="A241" s="66" t="s">
        <v>316</v>
      </c>
      <c r="B241" s="61" t="s">
        <v>304</v>
      </c>
      <c r="C241" s="61" t="s">
        <v>433</v>
      </c>
      <c r="D241" s="61" t="s">
        <v>373</v>
      </c>
      <c r="E241" s="61" t="s">
        <v>411</v>
      </c>
      <c r="F241" s="61" t="s">
        <v>494</v>
      </c>
      <c r="G241" s="61" t="s">
        <v>317</v>
      </c>
      <c r="H241" s="46">
        <v>34306015</v>
      </c>
      <c r="I241" s="46">
        <v>26736962</v>
      </c>
      <c r="J241" s="46">
        <v>24687145.760000002</v>
      </c>
      <c r="K241" s="46">
        <f t="shared" si="39"/>
        <v>92.333398835664283</v>
      </c>
    </row>
    <row r="242" spans="1:11" ht="18.75" x14ac:dyDescent="0.2">
      <c r="A242" s="66" t="s">
        <v>339</v>
      </c>
      <c r="B242" s="61" t="s">
        <v>304</v>
      </c>
      <c r="C242" s="61" t="s">
        <v>433</v>
      </c>
      <c r="D242" s="61" t="s">
        <v>373</v>
      </c>
      <c r="E242" s="61" t="s">
        <v>411</v>
      </c>
      <c r="F242" s="61" t="s">
        <v>494</v>
      </c>
      <c r="G242" s="61" t="s">
        <v>340</v>
      </c>
      <c r="H242" s="46">
        <v>2415759</v>
      </c>
      <c r="I242" s="46">
        <v>2190868</v>
      </c>
      <c r="J242" s="46">
        <v>2148195.4300000002</v>
      </c>
      <c r="K242" s="46">
        <f t="shared" si="39"/>
        <v>98.052252805737268</v>
      </c>
    </row>
    <row r="243" spans="1:11" ht="75" x14ac:dyDescent="0.2">
      <c r="A243" s="66" t="s">
        <v>419</v>
      </c>
      <c r="B243" s="61" t="s">
        <v>304</v>
      </c>
      <c r="C243" s="61" t="s">
        <v>433</v>
      </c>
      <c r="D243" s="61" t="s">
        <v>373</v>
      </c>
      <c r="E243" s="61" t="s">
        <v>411</v>
      </c>
      <c r="F243" s="61" t="s">
        <v>495</v>
      </c>
      <c r="G243" s="61" t="s">
        <v>258</v>
      </c>
      <c r="H243" s="46">
        <v>44304492.520000003</v>
      </c>
      <c r="I243" s="46">
        <v>39561225.850000001</v>
      </c>
      <c r="J243" s="46">
        <v>37254093.560000002</v>
      </c>
      <c r="K243" s="46">
        <f t="shared" si="39"/>
        <v>94.168198177812528</v>
      </c>
    </row>
    <row r="244" spans="1:11" ht="45" customHeight="1" x14ac:dyDescent="0.2">
      <c r="A244" s="66" t="s">
        <v>314</v>
      </c>
      <c r="B244" s="61" t="s">
        <v>304</v>
      </c>
      <c r="C244" s="61" t="s">
        <v>433</v>
      </c>
      <c r="D244" s="61" t="s">
        <v>373</v>
      </c>
      <c r="E244" s="119" t="s">
        <v>411</v>
      </c>
      <c r="F244" s="119" t="s">
        <v>495</v>
      </c>
      <c r="G244" s="119" t="s">
        <v>315</v>
      </c>
      <c r="H244" s="46">
        <v>44304492.520000003</v>
      </c>
      <c r="I244" s="46">
        <v>39561225.850000001</v>
      </c>
      <c r="J244" s="46">
        <v>37254093.560000002</v>
      </c>
      <c r="K244" s="46">
        <f t="shared" si="39"/>
        <v>94.168198177812528</v>
      </c>
    </row>
    <row r="245" spans="1:11" ht="27.75" customHeight="1" x14ac:dyDescent="0.2">
      <c r="A245" s="66" t="s">
        <v>316</v>
      </c>
      <c r="B245" s="61" t="s">
        <v>304</v>
      </c>
      <c r="C245" s="61" t="s">
        <v>433</v>
      </c>
      <c r="D245" s="61" t="s">
        <v>373</v>
      </c>
      <c r="E245" s="61" t="s">
        <v>411</v>
      </c>
      <c r="F245" s="61" t="s">
        <v>495</v>
      </c>
      <c r="G245" s="61" t="s">
        <v>317</v>
      </c>
      <c r="H245" s="46">
        <v>44304492.520000003</v>
      </c>
      <c r="I245" s="46">
        <v>39561225.850000001</v>
      </c>
      <c r="J245" s="46">
        <v>37254093.560000002</v>
      </c>
      <c r="K245" s="46">
        <f t="shared" si="39"/>
        <v>94.168198177812528</v>
      </c>
    </row>
    <row r="246" spans="1:11" ht="56.25" x14ac:dyDescent="0.2">
      <c r="A246" s="66" t="s">
        <v>1195</v>
      </c>
      <c r="B246" s="61" t="s">
        <v>304</v>
      </c>
      <c r="C246" s="61" t="s">
        <v>433</v>
      </c>
      <c r="D246" s="61" t="s">
        <v>373</v>
      </c>
      <c r="E246" s="61" t="s">
        <v>411</v>
      </c>
      <c r="F246" s="61" t="s">
        <v>1196</v>
      </c>
      <c r="G246" s="61" t="s">
        <v>258</v>
      </c>
      <c r="H246" s="46">
        <v>13599996.970000001</v>
      </c>
      <c r="I246" s="46">
        <v>8753532.3200000003</v>
      </c>
      <c r="J246" s="46">
        <v>8380162.7300000004</v>
      </c>
      <c r="K246" s="46">
        <f t="shared" si="39"/>
        <v>95.734640870098488</v>
      </c>
    </row>
    <row r="247" spans="1:11" ht="56.25" x14ac:dyDescent="0.2">
      <c r="A247" s="66" t="s">
        <v>314</v>
      </c>
      <c r="B247" s="61" t="s">
        <v>304</v>
      </c>
      <c r="C247" s="61" t="s">
        <v>433</v>
      </c>
      <c r="D247" s="61" t="s">
        <v>373</v>
      </c>
      <c r="E247" s="61" t="s">
        <v>411</v>
      </c>
      <c r="F247" s="61" t="s">
        <v>1196</v>
      </c>
      <c r="G247" s="61" t="s">
        <v>315</v>
      </c>
      <c r="H247" s="46">
        <v>13599996.970000001</v>
      </c>
      <c r="I247" s="46">
        <v>8753532.3200000003</v>
      </c>
      <c r="J247" s="46">
        <v>8380162.7300000004</v>
      </c>
      <c r="K247" s="46">
        <f t="shared" si="39"/>
        <v>95.734640870098488</v>
      </c>
    </row>
    <row r="248" spans="1:11" ht="18.75" x14ac:dyDescent="0.2">
      <c r="A248" s="66" t="s">
        <v>316</v>
      </c>
      <c r="B248" s="61" t="s">
        <v>304</v>
      </c>
      <c r="C248" s="61" t="s">
        <v>433</v>
      </c>
      <c r="D248" s="61" t="s">
        <v>373</v>
      </c>
      <c r="E248" s="61" t="s">
        <v>411</v>
      </c>
      <c r="F248" s="61" t="s">
        <v>1196</v>
      </c>
      <c r="G248" s="61" t="s">
        <v>317</v>
      </c>
      <c r="H248" s="46">
        <v>13599996.970000001</v>
      </c>
      <c r="I248" s="46">
        <v>8753532.3200000003</v>
      </c>
      <c r="J248" s="46">
        <v>8380162.7300000004</v>
      </c>
      <c r="K248" s="46">
        <f t="shared" si="39"/>
        <v>95.734640870098488</v>
      </c>
    </row>
    <row r="249" spans="1:11" ht="37.5" x14ac:dyDescent="0.2">
      <c r="A249" s="62" t="s">
        <v>496</v>
      </c>
      <c r="B249" s="63" t="s">
        <v>304</v>
      </c>
      <c r="C249" s="63" t="s">
        <v>433</v>
      </c>
      <c r="D249" s="63" t="s">
        <v>336</v>
      </c>
      <c r="E249" s="63" t="s">
        <v>258</v>
      </c>
      <c r="F249" s="63" t="s">
        <v>258</v>
      </c>
      <c r="G249" s="63" t="s">
        <v>258</v>
      </c>
      <c r="H249" s="60">
        <f>H250</f>
        <v>2568384</v>
      </c>
      <c r="I249" s="60">
        <f t="shared" ref="I249:J249" si="46">I250</f>
        <v>2830464</v>
      </c>
      <c r="J249" s="60">
        <f t="shared" si="46"/>
        <v>2830464</v>
      </c>
      <c r="K249" s="60">
        <f t="shared" si="39"/>
        <v>100</v>
      </c>
    </row>
    <row r="250" spans="1:11" ht="37.5" x14ac:dyDescent="0.2">
      <c r="A250" s="62" t="s">
        <v>410</v>
      </c>
      <c r="B250" s="63" t="s">
        <v>304</v>
      </c>
      <c r="C250" s="63" t="s">
        <v>433</v>
      </c>
      <c r="D250" s="63" t="s">
        <v>336</v>
      </c>
      <c r="E250" s="63" t="s">
        <v>411</v>
      </c>
      <c r="F250" s="63" t="s">
        <v>258</v>
      </c>
      <c r="G250" s="63" t="s">
        <v>258</v>
      </c>
      <c r="H250" s="60">
        <f>H251</f>
        <v>2568384</v>
      </c>
      <c r="I250" s="60">
        <f t="shared" ref="I250:J250" si="47">I251</f>
        <v>2830464</v>
      </c>
      <c r="J250" s="60">
        <f t="shared" si="47"/>
        <v>2830464</v>
      </c>
      <c r="K250" s="60">
        <f t="shared" si="39"/>
        <v>100</v>
      </c>
    </row>
    <row r="251" spans="1:11" ht="37.5" x14ac:dyDescent="0.2">
      <c r="A251" s="66" t="s">
        <v>424</v>
      </c>
      <c r="B251" s="61" t="s">
        <v>304</v>
      </c>
      <c r="C251" s="61" t="s">
        <v>433</v>
      </c>
      <c r="D251" s="61" t="s">
        <v>336</v>
      </c>
      <c r="E251" s="61" t="s">
        <v>411</v>
      </c>
      <c r="F251" s="61" t="s">
        <v>497</v>
      </c>
      <c r="G251" s="61" t="s">
        <v>258</v>
      </c>
      <c r="H251" s="46">
        <v>2568384</v>
      </c>
      <c r="I251" s="46">
        <v>2830464</v>
      </c>
      <c r="J251" s="46">
        <v>2830464</v>
      </c>
      <c r="K251" s="46">
        <f t="shared" si="39"/>
        <v>100</v>
      </c>
    </row>
    <row r="252" spans="1:11" ht="56.25" x14ac:dyDescent="0.2">
      <c r="A252" s="66" t="s">
        <v>314</v>
      </c>
      <c r="B252" s="61" t="s">
        <v>304</v>
      </c>
      <c r="C252" s="61" t="s">
        <v>433</v>
      </c>
      <c r="D252" s="61" t="s">
        <v>336</v>
      </c>
      <c r="E252" s="61" t="s">
        <v>411</v>
      </c>
      <c r="F252" s="61" t="s">
        <v>497</v>
      </c>
      <c r="G252" s="61" t="s">
        <v>315</v>
      </c>
      <c r="H252" s="46">
        <v>2568384</v>
      </c>
      <c r="I252" s="46">
        <v>2830464</v>
      </c>
      <c r="J252" s="46">
        <v>2830464</v>
      </c>
      <c r="K252" s="46">
        <f t="shared" si="39"/>
        <v>100</v>
      </c>
    </row>
    <row r="253" spans="1:11" ht="18.75" x14ac:dyDescent="0.2">
      <c r="A253" s="66" t="s">
        <v>316</v>
      </c>
      <c r="B253" s="61" t="s">
        <v>304</v>
      </c>
      <c r="C253" s="61" t="s">
        <v>433</v>
      </c>
      <c r="D253" s="61" t="s">
        <v>336</v>
      </c>
      <c r="E253" s="119" t="s">
        <v>411</v>
      </c>
      <c r="F253" s="119" t="s">
        <v>497</v>
      </c>
      <c r="G253" s="119" t="s">
        <v>317</v>
      </c>
      <c r="H253" s="46">
        <v>2568384</v>
      </c>
      <c r="I253" s="46">
        <v>2830464</v>
      </c>
      <c r="J253" s="46">
        <v>2830464</v>
      </c>
      <c r="K253" s="46">
        <f t="shared" si="39"/>
        <v>100</v>
      </c>
    </row>
    <row r="254" spans="1:11" ht="37.5" x14ac:dyDescent="0.2">
      <c r="A254" s="62" t="s">
        <v>498</v>
      </c>
      <c r="B254" s="63" t="s">
        <v>304</v>
      </c>
      <c r="C254" s="63" t="s">
        <v>433</v>
      </c>
      <c r="D254" s="63" t="s">
        <v>310</v>
      </c>
      <c r="E254" s="63" t="s">
        <v>258</v>
      </c>
      <c r="F254" s="65" t="s">
        <v>258</v>
      </c>
      <c r="G254" s="65" t="s">
        <v>258</v>
      </c>
      <c r="H254" s="60">
        <f>H255</f>
        <v>10026000</v>
      </c>
      <c r="I254" s="60">
        <f t="shared" ref="I254:J255" si="48">I255</f>
        <v>8826818</v>
      </c>
      <c r="J254" s="60">
        <f t="shared" si="48"/>
        <v>8826818</v>
      </c>
      <c r="K254" s="60">
        <f t="shared" si="39"/>
        <v>100</v>
      </c>
    </row>
    <row r="255" spans="1:11" ht="37.5" x14ac:dyDescent="0.2">
      <c r="A255" s="62" t="s">
        <v>410</v>
      </c>
      <c r="B255" s="63" t="s">
        <v>304</v>
      </c>
      <c r="C255" s="63" t="s">
        <v>433</v>
      </c>
      <c r="D255" s="63" t="s">
        <v>310</v>
      </c>
      <c r="E255" s="63" t="s">
        <v>411</v>
      </c>
      <c r="F255" s="63" t="s">
        <v>258</v>
      </c>
      <c r="G255" s="65" t="s">
        <v>258</v>
      </c>
      <c r="H255" s="60">
        <f>H256</f>
        <v>10026000</v>
      </c>
      <c r="I255" s="60">
        <f t="shared" si="48"/>
        <v>8826818</v>
      </c>
      <c r="J255" s="60">
        <f t="shared" si="48"/>
        <v>8826818</v>
      </c>
      <c r="K255" s="60">
        <f t="shared" si="39"/>
        <v>100</v>
      </c>
    </row>
    <row r="256" spans="1:11" ht="150" x14ac:dyDescent="0.2">
      <c r="A256" s="66" t="s">
        <v>320</v>
      </c>
      <c r="B256" s="61" t="s">
        <v>304</v>
      </c>
      <c r="C256" s="61" t="s">
        <v>433</v>
      </c>
      <c r="D256" s="61" t="s">
        <v>310</v>
      </c>
      <c r="E256" s="61" t="s">
        <v>411</v>
      </c>
      <c r="F256" s="61" t="s">
        <v>499</v>
      </c>
      <c r="G256" s="61" t="s">
        <v>258</v>
      </c>
      <c r="H256" s="46">
        <v>10026000</v>
      </c>
      <c r="I256" s="46">
        <v>8826818</v>
      </c>
      <c r="J256" s="46">
        <v>8826818</v>
      </c>
      <c r="K256" s="46">
        <f t="shared" si="39"/>
        <v>100</v>
      </c>
    </row>
    <row r="257" spans="1:11" ht="18.75" x14ac:dyDescent="0.2">
      <c r="A257" s="66" t="s">
        <v>321</v>
      </c>
      <c r="B257" s="61" t="s">
        <v>304</v>
      </c>
      <c r="C257" s="61" t="s">
        <v>433</v>
      </c>
      <c r="D257" s="61" t="s">
        <v>310</v>
      </c>
      <c r="E257" s="61" t="s">
        <v>411</v>
      </c>
      <c r="F257" s="61" t="s">
        <v>499</v>
      </c>
      <c r="G257" s="61" t="s">
        <v>322</v>
      </c>
      <c r="H257" s="46">
        <v>10026000</v>
      </c>
      <c r="I257" s="46">
        <v>2746600</v>
      </c>
      <c r="J257" s="46">
        <v>2746600</v>
      </c>
      <c r="K257" s="46">
        <f t="shared" si="39"/>
        <v>100</v>
      </c>
    </row>
    <row r="258" spans="1:11" ht="37.5" x14ac:dyDescent="0.2">
      <c r="A258" s="66" t="s">
        <v>401</v>
      </c>
      <c r="B258" s="61" t="s">
        <v>304</v>
      </c>
      <c r="C258" s="61" t="s">
        <v>433</v>
      </c>
      <c r="D258" s="61" t="s">
        <v>310</v>
      </c>
      <c r="E258" s="119" t="s">
        <v>411</v>
      </c>
      <c r="F258" s="119" t="s">
        <v>499</v>
      </c>
      <c r="G258" s="119" t="s">
        <v>402</v>
      </c>
      <c r="H258" s="46">
        <v>10026000</v>
      </c>
      <c r="I258" s="46">
        <v>2746600</v>
      </c>
      <c r="J258" s="46">
        <v>2746600</v>
      </c>
      <c r="K258" s="46">
        <f t="shared" si="39"/>
        <v>100</v>
      </c>
    </row>
    <row r="259" spans="1:11" ht="56.25" x14ac:dyDescent="0.2">
      <c r="A259" s="66" t="s">
        <v>314</v>
      </c>
      <c r="B259" s="61" t="s">
        <v>304</v>
      </c>
      <c r="C259" s="61" t="s">
        <v>433</v>
      </c>
      <c r="D259" s="61" t="s">
        <v>310</v>
      </c>
      <c r="E259" s="61" t="s">
        <v>411</v>
      </c>
      <c r="F259" s="61" t="s">
        <v>499</v>
      </c>
      <c r="G259" s="61" t="s">
        <v>315</v>
      </c>
      <c r="H259" s="46">
        <v>0</v>
      </c>
      <c r="I259" s="46">
        <v>6080218</v>
      </c>
      <c r="J259" s="46">
        <v>6080218</v>
      </c>
      <c r="K259" s="46">
        <f t="shared" si="39"/>
        <v>100</v>
      </c>
    </row>
    <row r="260" spans="1:11" ht="18.75" x14ac:dyDescent="0.2">
      <c r="A260" s="66" t="s">
        <v>316</v>
      </c>
      <c r="B260" s="61" t="s">
        <v>304</v>
      </c>
      <c r="C260" s="61" t="s">
        <v>433</v>
      </c>
      <c r="D260" s="61" t="s">
        <v>310</v>
      </c>
      <c r="E260" s="61" t="s">
        <v>411</v>
      </c>
      <c r="F260" s="61" t="s">
        <v>499</v>
      </c>
      <c r="G260" s="61" t="s">
        <v>317</v>
      </c>
      <c r="H260" s="46">
        <v>0</v>
      </c>
      <c r="I260" s="46">
        <v>5788418</v>
      </c>
      <c r="J260" s="46">
        <v>5788418</v>
      </c>
      <c r="K260" s="46">
        <f t="shared" si="39"/>
        <v>100</v>
      </c>
    </row>
    <row r="261" spans="1:11" ht="18.75" x14ac:dyDescent="0.2">
      <c r="A261" s="66" t="s">
        <v>339</v>
      </c>
      <c r="B261" s="61" t="s">
        <v>304</v>
      </c>
      <c r="C261" s="61" t="s">
        <v>433</v>
      </c>
      <c r="D261" s="61" t="s">
        <v>310</v>
      </c>
      <c r="E261" s="61" t="s">
        <v>411</v>
      </c>
      <c r="F261" s="61" t="s">
        <v>499</v>
      </c>
      <c r="G261" s="61" t="s">
        <v>340</v>
      </c>
      <c r="H261" s="46">
        <v>0</v>
      </c>
      <c r="I261" s="46">
        <v>291800</v>
      </c>
      <c r="J261" s="46">
        <v>291800</v>
      </c>
      <c r="K261" s="46">
        <f t="shared" si="39"/>
        <v>100</v>
      </c>
    </row>
    <row r="262" spans="1:11" ht="75" x14ac:dyDescent="0.2">
      <c r="A262" s="62" t="s">
        <v>425</v>
      </c>
      <c r="B262" s="63" t="s">
        <v>304</v>
      </c>
      <c r="C262" s="63" t="s">
        <v>433</v>
      </c>
      <c r="D262" s="63" t="s">
        <v>290</v>
      </c>
      <c r="E262" s="63" t="s">
        <v>258</v>
      </c>
      <c r="F262" s="63" t="s">
        <v>258</v>
      </c>
      <c r="G262" s="63" t="s">
        <v>258</v>
      </c>
      <c r="H262" s="60">
        <f>H263</f>
        <v>6184248</v>
      </c>
      <c r="I262" s="60">
        <f t="shared" ref="I262:J263" si="49">I263</f>
        <v>5182451</v>
      </c>
      <c r="J262" s="60">
        <f t="shared" si="49"/>
        <v>5182451</v>
      </c>
      <c r="K262" s="60">
        <f t="shared" si="39"/>
        <v>100</v>
      </c>
    </row>
    <row r="263" spans="1:11" ht="37.5" x14ac:dyDescent="0.2">
      <c r="A263" s="62" t="s">
        <v>410</v>
      </c>
      <c r="B263" s="63" t="s">
        <v>304</v>
      </c>
      <c r="C263" s="63" t="s">
        <v>433</v>
      </c>
      <c r="D263" s="63" t="s">
        <v>290</v>
      </c>
      <c r="E263" s="120" t="s">
        <v>411</v>
      </c>
      <c r="F263" s="120" t="s">
        <v>258</v>
      </c>
      <c r="G263" s="120" t="s">
        <v>258</v>
      </c>
      <c r="H263" s="68">
        <f>H264</f>
        <v>6184248</v>
      </c>
      <c r="I263" s="68">
        <f t="shared" si="49"/>
        <v>5182451</v>
      </c>
      <c r="J263" s="68">
        <f t="shared" si="49"/>
        <v>5182451</v>
      </c>
      <c r="K263" s="68">
        <f t="shared" si="39"/>
        <v>100</v>
      </c>
    </row>
    <row r="264" spans="1:11" ht="75" x14ac:dyDescent="0.2">
      <c r="A264" s="66" t="s">
        <v>425</v>
      </c>
      <c r="B264" s="61" t="s">
        <v>304</v>
      </c>
      <c r="C264" s="61" t="s">
        <v>433</v>
      </c>
      <c r="D264" s="61" t="s">
        <v>290</v>
      </c>
      <c r="E264" s="61" t="s">
        <v>411</v>
      </c>
      <c r="F264" s="61" t="s">
        <v>500</v>
      </c>
      <c r="G264" s="61" t="s">
        <v>258</v>
      </c>
      <c r="H264" s="46">
        <v>6184248</v>
      </c>
      <c r="I264" s="46">
        <v>5182451</v>
      </c>
      <c r="J264" s="46">
        <v>5182451</v>
      </c>
      <c r="K264" s="46">
        <f t="shared" si="39"/>
        <v>100</v>
      </c>
    </row>
    <row r="265" spans="1:11" ht="28.5" customHeight="1" x14ac:dyDescent="0.2">
      <c r="A265" s="66" t="s">
        <v>321</v>
      </c>
      <c r="B265" s="61" t="s">
        <v>304</v>
      </c>
      <c r="C265" s="61" t="s">
        <v>433</v>
      </c>
      <c r="D265" s="61" t="s">
        <v>290</v>
      </c>
      <c r="E265" s="61" t="s">
        <v>411</v>
      </c>
      <c r="F265" s="61" t="s">
        <v>500</v>
      </c>
      <c r="G265" s="61" t="s">
        <v>322</v>
      </c>
      <c r="H265" s="46">
        <v>6184248</v>
      </c>
      <c r="I265" s="46">
        <v>5182451</v>
      </c>
      <c r="J265" s="46">
        <v>5182451</v>
      </c>
      <c r="K265" s="46">
        <f t="shared" si="39"/>
        <v>100</v>
      </c>
    </row>
    <row r="266" spans="1:11" ht="37.5" x14ac:dyDescent="0.2">
      <c r="A266" s="66" t="s">
        <v>401</v>
      </c>
      <c r="B266" s="61" t="s">
        <v>304</v>
      </c>
      <c r="C266" s="61" t="s">
        <v>433</v>
      </c>
      <c r="D266" s="61" t="s">
        <v>290</v>
      </c>
      <c r="E266" s="61" t="s">
        <v>411</v>
      </c>
      <c r="F266" s="61" t="s">
        <v>500</v>
      </c>
      <c r="G266" s="61" t="s">
        <v>402</v>
      </c>
      <c r="H266" s="46">
        <v>6184248</v>
      </c>
      <c r="I266" s="46">
        <v>5182451</v>
      </c>
      <c r="J266" s="46">
        <v>5182451</v>
      </c>
      <c r="K266" s="46">
        <f t="shared" si="39"/>
        <v>100</v>
      </c>
    </row>
    <row r="267" spans="1:11" ht="37.5" x14ac:dyDescent="0.2">
      <c r="A267" s="62" t="s">
        <v>501</v>
      </c>
      <c r="B267" s="63" t="s">
        <v>304</v>
      </c>
      <c r="C267" s="63" t="s">
        <v>433</v>
      </c>
      <c r="D267" s="63" t="s">
        <v>502</v>
      </c>
      <c r="E267" s="63" t="s">
        <v>258</v>
      </c>
      <c r="F267" s="63" t="s">
        <v>258</v>
      </c>
      <c r="G267" s="63" t="s">
        <v>258</v>
      </c>
      <c r="H267" s="60">
        <f>H268</f>
        <v>135197.1</v>
      </c>
      <c r="I267" s="60">
        <f t="shared" ref="I267:J267" si="50">I268</f>
        <v>5230175.62</v>
      </c>
      <c r="J267" s="60">
        <f t="shared" si="50"/>
        <v>3852146.12</v>
      </c>
      <c r="K267" s="60">
        <f t="shared" si="39"/>
        <v>73.65232833233236</v>
      </c>
    </row>
    <row r="268" spans="1:11" ht="18.75" x14ac:dyDescent="0.2">
      <c r="A268" s="62" t="s">
        <v>358</v>
      </c>
      <c r="B268" s="63" t="s">
        <v>304</v>
      </c>
      <c r="C268" s="63" t="s">
        <v>433</v>
      </c>
      <c r="D268" s="63" t="s">
        <v>502</v>
      </c>
      <c r="E268" s="119" t="s">
        <v>359</v>
      </c>
      <c r="F268" s="119" t="s">
        <v>258</v>
      </c>
      <c r="G268" s="119" t="s">
        <v>258</v>
      </c>
      <c r="H268" s="68">
        <f>H269</f>
        <v>135197.1</v>
      </c>
      <c r="I268" s="68">
        <f t="shared" ref="I268:J268" si="51">I269</f>
        <v>5230175.62</v>
      </c>
      <c r="J268" s="68">
        <f t="shared" si="51"/>
        <v>3852146.12</v>
      </c>
      <c r="K268" s="60">
        <f t="shared" si="39"/>
        <v>73.65232833233236</v>
      </c>
    </row>
    <row r="269" spans="1:11" ht="37.5" x14ac:dyDescent="0.2">
      <c r="A269" s="66" t="s">
        <v>383</v>
      </c>
      <c r="B269" s="61" t="s">
        <v>304</v>
      </c>
      <c r="C269" s="61" t="s">
        <v>433</v>
      </c>
      <c r="D269" s="61" t="s">
        <v>502</v>
      </c>
      <c r="E269" s="61" t="s">
        <v>359</v>
      </c>
      <c r="F269" s="61" t="s">
        <v>503</v>
      </c>
      <c r="G269" s="61" t="s">
        <v>258</v>
      </c>
      <c r="H269" s="46">
        <v>135197.1</v>
      </c>
      <c r="I269" s="46">
        <v>5230175.62</v>
      </c>
      <c r="J269" s="46">
        <v>3852146.12</v>
      </c>
      <c r="K269" s="46">
        <f t="shared" si="39"/>
        <v>73.65232833233236</v>
      </c>
    </row>
    <row r="270" spans="1:11" ht="37.5" x14ac:dyDescent="0.2">
      <c r="A270" s="66" t="s">
        <v>379</v>
      </c>
      <c r="B270" s="61" t="s">
        <v>304</v>
      </c>
      <c r="C270" s="61" t="s">
        <v>433</v>
      </c>
      <c r="D270" s="61" t="s">
        <v>502</v>
      </c>
      <c r="E270" s="61" t="s">
        <v>359</v>
      </c>
      <c r="F270" s="61" t="s">
        <v>503</v>
      </c>
      <c r="G270" s="61" t="s">
        <v>380</v>
      </c>
      <c r="H270" s="46">
        <v>135197.1</v>
      </c>
      <c r="I270" s="46">
        <v>5230175.62</v>
      </c>
      <c r="J270" s="46">
        <v>3852146.12</v>
      </c>
      <c r="K270" s="46">
        <f t="shared" si="39"/>
        <v>73.65232833233236</v>
      </c>
    </row>
    <row r="271" spans="1:11" ht="18.75" x14ac:dyDescent="0.2">
      <c r="A271" s="66" t="s">
        <v>381</v>
      </c>
      <c r="B271" s="61" t="s">
        <v>304</v>
      </c>
      <c r="C271" s="61" t="s">
        <v>433</v>
      </c>
      <c r="D271" s="61" t="s">
        <v>502</v>
      </c>
      <c r="E271" s="61" t="s">
        <v>359</v>
      </c>
      <c r="F271" s="61" t="s">
        <v>503</v>
      </c>
      <c r="G271" s="61" t="s">
        <v>382</v>
      </c>
      <c r="H271" s="46">
        <v>135197.1</v>
      </c>
      <c r="I271" s="46">
        <v>5230175.62</v>
      </c>
      <c r="J271" s="46">
        <v>3852146.12</v>
      </c>
      <c r="K271" s="46">
        <f t="shared" si="39"/>
        <v>73.65232833233236</v>
      </c>
    </row>
    <row r="272" spans="1:11" ht="37.5" x14ac:dyDescent="0.2">
      <c r="A272" s="62" t="s">
        <v>1197</v>
      </c>
      <c r="B272" s="63" t="s">
        <v>304</v>
      </c>
      <c r="C272" s="63" t="s">
        <v>433</v>
      </c>
      <c r="D272" s="63" t="s">
        <v>1198</v>
      </c>
      <c r="E272" s="63" t="s">
        <v>258</v>
      </c>
      <c r="F272" s="63" t="s">
        <v>258</v>
      </c>
      <c r="G272" s="63" t="s">
        <v>258</v>
      </c>
      <c r="H272" s="60">
        <f>H273</f>
        <v>80000000</v>
      </c>
      <c r="I272" s="60">
        <f t="shared" ref="I272:J272" si="52">I273</f>
        <v>112771747.78</v>
      </c>
      <c r="J272" s="60">
        <f t="shared" si="52"/>
        <v>102256563.90000001</v>
      </c>
      <c r="K272" s="60">
        <f t="shared" si="39"/>
        <v>90.6756930818227</v>
      </c>
    </row>
    <row r="273" spans="1:11" ht="18.75" x14ac:dyDescent="0.2">
      <c r="A273" s="62" t="s">
        <v>358</v>
      </c>
      <c r="B273" s="63" t="s">
        <v>304</v>
      </c>
      <c r="C273" s="63" t="s">
        <v>433</v>
      </c>
      <c r="D273" s="63" t="s">
        <v>1198</v>
      </c>
      <c r="E273" s="120" t="s">
        <v>359</v>
      </c>
      <c r="F273" s="120" t="s">
        <v>258</v>
      </c>
      <c r="G273" s="120" t="s">
        <v>258</v>
      </c>
      <c r="H273" s="60">
        <f>H274</f>
        <v>80000000</v>
      </c>
      <c r="I273" s="60">
        <f t="shared" ref="I273:J273" si="53">I274</f>
        <v>112771747.78</v>
      </c>
      <c r="J273" s="60">
        <f t="shared" si="53"/>
        <v>102256563.90000001</v>
      </c>
      <c r="K273" s="60">
        <f t="shared" si="39"/>
        <v>90.6756930818227</v>
      </c>
    </row>
    <row r="274" spans="1:11" ht="37.5" x14ac:dyDescent="0.2">
      <c r="A274" s="66" t="s">
        <v>1199</v>
      </c>
      <c r="B274" s="61" t="s">
        <v>304</v>
      </c>
      <c r="C274" s="61" t="s">
        <v>433</v>
      </c>
      <c r="D274" s="61" t="s">
        <v>1198</v>
      </c>
      <c r="E274" s="61" t="s">
        <v>359</v>
      </c>
      <c r="F274" s="61" t="s">
        <v>1200</v>
      </c>
      <c r="G274" s="61" t="s">
        <v>258</v>
      </c>
      <c r="H274" s="46">
        <v>80000000</v>
      </c>
      <c r="I274" s="46">
        <v>112771747.78</v>
      </c>
      <c r="J274" s="46">
        <v>102256563.90000001</v>
      </c>
      <c r="K274" s="46">
        <f t="shared" si="39"/>
        <v>90.6756930818227</v>
      </c>
    </row>
    <row r="275" spans="1:11" ht="37.5" x14ac:dyDescent="0.2">
      <c r="A275" s="66" t="s">
        <v>379</v>
      </c>
      <c r="B275" s="61" t="s">
        <v>304</v>
      </c>
      <c r="C275" s="61" t="s">
        <v>433</v>
      </c>
      <c r="D275" s="61" t="s">
        <v>1198</v>
      </c>
      <c r="E275" s="61" t="s">
        <v>359</v>
      </c>
      <c r="F275" s="61" t="s">
        <v>1200</v>
      </c>
      <c r="G275" s="61" t="s">
        <v>380</v>
      </c>
      <c r="H275" s="46">
        <v>80000000</v>
      </c>
      <c r="I275" s="46">
        <v>112771747.78</v>
      </c>
      <c r="J275" s="46">
        <v>102256563.90000001</v>
      </c>
      <c r="K275" s="46">
        <f t="shared" si="39"/>
        <v>90.6756930818227</v>
      </c>
    </row>
    <row r="276" spans="1:11" ht="52.5" customHeight="1" x14ac:dyDescent="0.2">
      <c r="A276" s="66" t="s">
        <v>381</v>
      </c>
      <c r="B276" s="61" t="s">
        <v>304</v>
      </c>
      <c r="C276" s="61" t="s">
        <v>433</v>
      </c>
      <c r="D276" s="61" t="s">
        <v>1198</v>
      </c>
      <c r="E276" s="61" t="s">
        <v>359</v>
      </c>
      <c r="F276" s="61" t="s">
        <v>1200</v>
      </c>
      <c r="G276" s="61" t="s">
        <v>382</v>
      </c>
      <c r="H276" s="46">
        <v>80000000</v>
      </c>
      <c r="I276" s="46">
        <v>112771747.78</v>
      </c>
      <c r="J276" s="46">
        <v>102256563.90000001</v>
      </c>
      <c r="K276" s="46">
        <f t="shared" si="39"/>
        <v>90.6756930818227</v>
      </c>
    </row>
    <row r="277" spans="1:11" ht="56.25" x14ac:dyDescent="0.2">
      <c r="A277" s="62" t="s">
        <v>504</v>
      </c>
      <c r="B277" s="63" t="s">
        <v>304</v>
      </c>
      <c r="C277" s="63" t="s">
        <v>433</v>
      </c>
      <c r="D277" s="63" t="s">
        <v>505</v>
      </c>
      <c r="E277" s="63" t="s">
        <v>258</v>
      </c>
      <c r="F277" s="63" t="s">
        <v>258</v>
      </c>
      <c r="G277" s="63" t="s">
        <v>258</v>
      </c>
      <c r="H277" s="60">
        <f>H278</f>
        <v>10046930</v>
      </c>
      <c r="I277" s="60">
        <f t="shared" ref="I277:J277" si="54">I278</f>
        <v>11133460</v>
      </c>
      <c r="J277" s="60">
        <f t="shared" si="54"/>
        <v>10828508.800000001</v>
      </c>
      <c r="K277" s="60">
        <f t="shared" si="39"/>
        <v>97.260948528130513</v>
      </c>
    </row>
    <row r="278" spans="1:11" ht="37.5" x14ac:dyDescent="0.2">
      <c r="A278" s="62" t="s">
        <v>410</v>
      </c>
      <c r="B278" s="63" t="s">
        <v>304</v>
      </c>
      <c r="C278" s="63" t="s">
        <v>433</v>
      </c>
      <c r="D278" s="63" t="s">
        <v>505</v>
      </c>
      <c r="E278" s="120" t="s">
        <v>411</v>
      </c>
      <c r="F278" s="119" t="s">
        <v>258</v>
      </c>
      <c r="G278" s="119" t="s">
        <v>258</v>
      </c>
      <c r="H278" s="60">
        <f>H279</f>
        <v>10046930</v>
      </c>
      <c r="I278" s="60">
        <f t="shared" ref="I278:J278" si="55">I279</f>
        <v>11133460</v>
      </c>
      <c r="J278" s="60">
        <f t="shared" si="55"/>
        <v>10828508.800000001</v>
      </c>
      <c r="K278" s="60">
        <f t="shared" si="39"/>
        <v>97.260948528130513</v>
      </c>
    </row>
    <row r="279" spans="1:11" ht="56.25" x14ac:dyDescent="0.2">
      <c r="A279" s="66" t="s">
        <v>332</v>
      </c>
      <c r="B279" s="61" t="s">
        <v>304</v>
      </c>
      <c r="C279" s="61" t="s">
        <v>433</v>
      </c>
      <c r="D279" s="61" t="s">
        <v>505</v>
      </c>
      <c r="E279" s="61" t="s">
        <v>411</v>
      </c>
      <c r="F279" s="61" t="s">
        <v>465</v>
      </c>
      <c r="G279" s="61" t="s">
        <v>258</v>
      </c>
      <c r="H279" s="46">
        <v>10046930</v>
      </c>
      <c r="I279" s="46">
        <v>11133460</v>
      </c>
      <c r="J279" s="46">
        <v>10828508.800000001</v>
      </c>
      <c r="K279" s="46">
        <f t="shared" si="39"/>
        <v>97.260948528130513</v>
      </c>
    </row>
    <row r="280" spans="1:11" ht="93.75" x14ac:dyDescent="0.2">
      <c r="A280" s="66" t="s">
        <v>277</v>
      </c>
      <c r="B280" s="61" t="s">
        <v>304</v>
      </c>
      <c r="C280" s="61" t="s">
        <v>433</v>
      </c>
      <c r="D280" s="61" t="s">
        <v>505</v>
      </c>
      <c r="E280" s="61" t="s">
        <v>411</v>
      </c>
      <c r="F280" s="61" t="s">
        <v>465</v>
      </c>
      <c r="G280" s="61" t="s">
        <v>278</v>
      </c>
      <c r="H280" s="46">
        <v>9660351</v>
      </c>
      <c r="I280" s="46">
        <v>10746881</v>
      </c>
      <c r="J280" s="46">
        <v>10515754.189999999</v>
      </c>
      <c r="K280" s="46">
        <f t="shared" si="39"/>
        <v>97.849359176862563</v>
      </c>
    </row>
    <row r="281" spans="1:11" ht="37.5" x14ac:dyDescent="0.2">
      <c r="A281" s="66" t="s">
        <v>333</v>
      </c>
      <c r="B281" s="61" t="s">
        <v>304</v>
      </c>
      <c r="C281" s="61" t="s">
        <v>433</v>
      </c>
      <c r="D281" s="61" t="s">
        <v>505</v>
      </c>
      <c r="E281" s="61" t="s">
        <v>411</v>
      </c>
      <c r="F281" s="61" t="s">
        <v>465</v>
      </c>
      <c r="G281" s="61" t="s">
        <v>334</v>
      </c>
      <c r="H281" s="46">
        <v>9660351</v>
      </c>
      <c r="I281" s="46">
        <v>10746881</v>
      </c>
      <c r="J281" s="46">
        <v>10515754.189999999</v>
      </c>
      <c r="K281" s="46">
        <f t="shared" si="39"/>
        <v>97.849359176862563</v>
      </c>
    </row>
    <row r="282" spans="1:11" ht="37.5" x14ac:dyDescent="0.2">
      <c r="A282" s="66" t="s">
        <v>281</v>
      </c>
      <c r="B282" s="61" t="s">
        <v>304</v>
      </c>
      <c r="C282" s="61" t="s">
        <v>433</v>
      </c>
      <c r="D282" s="61" t="s">
        <v>505</v>
      </c>
      <c r="E282" s="61" t="s">
        <v>411</v>
      </c>
      <c r="F282" s="61" t="s">
        <v>465</v>
      </c>
      <c r="G282" s="61" t="s">
        <v>282</v>
      </c>
      <c r="H282" s="46">
        <v>386019</v>
      </c>
      <c r="I282" s="46">
        <v>386019</v>
      </c>
      <c r="J282" s="46">
        <v>312194.61</v>
      </c>
      <c r="K282" s="46">
        <f t="shared" si="39"/>
        <v>80.875451726469421</v>
      </c>
    </row>
    <row r="283" spans="1:11" ht="56.25" x14ac:dyDescent="0.2">
      <c r="A283" s="66" t="s">
        <v>283</v>
      </c>
      <c r="B283" s="61" t="s">
        <v>304</v>
      </c>
      <c r="C283" s="61" t="s">
        <v>433</v>
      </c>
      <c r="D283" s="61" t="s">
        <v>505</v>
      </c>
      <c r="E283" s="119" t="s">
        <v>411</v>
      </c>
      <c r="F283" s="119" t="s">
        <v>465</v>
      </c>
      <c r="G283" s="119" t="s">
        <v>284</v>
      </c>
      <c r="H283" s="46">
        <v>386019</v>
      </c>
      <c r="I283" s="46">
        <v>386019</v>
      </c>
      <c r="J283" s="46">
        <v>312194.61</v>
      </c>
      <c r="K283" s="46">
        <f t="shared" si="39"/>
        <v>80.875451726469421</v>
      </c>
    </row>
    <row r="284" spans="1:11" ht="18.75" x14ac:dyDescent="0.2">
      <c r="A284" s="66" t="s">
        <v>285</v>
      </c>
      <c r="B284" s="61" t="s">
        <v>304</v>
      </c>
      <c r="C284" s="61" t="s">
        <v>433</v>
      </c>
      <c r="D284" s="61" t="s">
        <v>505</v>
      </c>
      <c r="E284" s="61" t="s">
        <v>411</v>
      </c>
      <c r="F284" s="61" t="s">
        <v>465</v>
      </c>
      <c r="G284" s="61" t="s">
        <v>286</v>
      </c>
      <c r="H284" s="46">
        <v>560</v>
      </c>
      <c r="I284" s="46">
        <v>560</v>
      </c>
      <c r="J284" s="46">
        <v>560</v>
      </c>
      <c r="K284" s="46">
        <f t="shared" si="39"/>
        <v>100</v>
      </c>
    </row>
    <row r="285" spans="1:11" ht="18.75" x14ac:dyDescent="0.2">
      <c r="A285" s="66" t="s">
        <v>287</v>
      </c>
      <c r="B285" s="61" t="s">
        <v>304</v>
      </c>
      <c r="C285" s="61" t="s">
        <v>433</v>
      </c>
      <c r="D285" s="61" t="s">
        <v>505</v>
      </c>
      <c r="E285" s="61" t="s">
        <v>411</v>
      </c>
      <c r="F285" s="61" t="s">
        <v>465</v>
      </c>
      <c r="G285" s="61" t="s">
        <v>288</v>
      </c>
      <c r="H285" s="46">
        <v>560</v>
      </c>
      <c r="I285" s="46">
        <v>560</v>
      </c>
      <c r="J285" s="46">
        <v>560</v>
      </c>
      <c r="K285" s="46">
        <f t="shared" si="39"/>
        <v>100</v>
      </c>
    </row>
    <row r="286" spans="1:11" ht="56.25" x14ac:dyDescent="0.2">
      <c r="A286" s="62" t="s">
        <v>506</v>
      </c>
      <c r="B286" s="63" t="s">
        <v>304</v>
      </c>
      <c r="C286" s="63" t="s">
        <v>433</v>
      </c>
      <c r="D286" s="63" t="s">
        <v>507</v>
      </c>
      <c r="E286" s="63" t="s">
        <v>258</v>
      </c>
      <c r="F286" s="63" t="s">
        <v>258</v>
      </c>
      <c r="G286" s="63" t="s">
        <v>258</v>
      </c>
      <c r="H286" s="60">
        <f>H287</f>
        <v>3154691</v>
      </c>
      <c r="I286" s="60">
        <f t="shared" ref="I286:J287" si="56">I287</f>
        <v>3586465</v>
      </c>
      <c r="J286" s="60">
        <f t="shared" si="56"/>
        <v>3582626.8</v>
      </c>
      <c r="K286" s="60">
        <f t="shared" ref="K286:K337" si="57">J286/I286*100</f>
        <v>99.892980971513722</v>
      </c>
    </row>
    <row r="287" spans="1:11" ht="37.5" x14ac:dyDescent="0.2">
      <c r="A287" s="66" t="s">
        <v>410</v>
      </c>
      <c r="B287" s="61" t="s">
        <v>304</v>
      </c>
      <c r="C287" s="61" t="s">
        <v>433</v>
      </c>
      <c r="D287" s="61" t="s">
        <v>507</v>
      </c>
      <c r="E287" s="61" t="s">
        <v>411</v>
      </c>
      <c r="F287" s="61" t="s">
        <v>258</v>
      </c>
      <c r="G287" s="61" t="s">
        <v>258</v>
      </c>
      <c r="H287" s="46">
        <f>H288</f>
        <v>3154691</v>
      </c>
      <c r="I287" s="46">
        <f t="shared" si="56"/>
        <v>3586465</v>
      </c>
      <c r="J287" s="46">
        <f t="shared" si="56"/>
        <v>3582626.8</v>
      </c>
      <c r="K287" s="46">
        <f t="shared" si="57"/>
        <v>99.892980971513722</v>
      </c>
    </row>
    <row r="288" spans="1:11" ht="56.25" x14ac:dyDescent="0.2">
      <c r="A288" s="66" t="s">
        <v>332</v>
      </c>
      <c r="B288" s="61" t="s">
        <v>304</v>
      </c>
      <c r="C288" s="61" t="s">
        <v>433</v>
      </c>
      <c r="D288" s="61" t="s">
        <v>507</v>
      </c>
      <c r="E288" s="61" t="s">
        <v>411</v>
      </c>
      <c r="F288" s="61" t="s">
        <v>465</v>
      </c>
      <c r="G288" s="61" t="s">
        <v>258</v>
      </c>
      <c r="H288" s="46">
        <v>3154691</v>
      </c>
      <c r="I288" s="46">
        <v>3586465</v>
      </c>
      <c r="J288" s="46">
        <v>3582626.8</v>
      </c>
      <c r="K288" s="46">
        <f t="shared" si="57"/>
        <v>99.892980971513722</v>
      </c>
    </row>
    <row r="289" spans="1:11" ht="93.75" x14ac:dyDescent="0.2">
      <c r="A289" s="66" t="s">
        <v>277</v>
      </c>
      <c r="B289" s="61" t="s">
        <v>304</v>
      </c>
      <c r="C289" s="61" t="s">
        <v>433</v>
      </c>
      <c r="D289" s="61" t="s">
        <v>507</v>
      </c>
      <c r="E289" s="61" t="s">
        <v>411</v>
      </c>
      <c r="F289" s="61" t="s">
        <v>465</v>
      </c>
      <c r="G289" s="61" t="s">
        <v>278</v>
      </c>
      <c r="H289" s="46">
        <v>3154691</v>
      </c>
      <c r="I289" s="46">
        <v>3586465</v>
      </c>
      <c r="J289" s="46">
        <v>3582626.8</v>
      </c>
      <c r="K289" s="46">
        <f t="shared" si="57"/>
        <v>99.892980971513722</v>
      </c>
    </row>
    <row r="290" spans="1:11" ht="37.5" x14ac:dyDescent="0.2">
      <c r="A290" s="66" t="s">
        <v>333</v>
      </c>
      <c r="B290" s="61" t="s">
        <v>304</v>
      </c>
      <c r="C290" s="61" t="s">
        <v>433</v>
      </c>
      <c r="D290" s="61" t="s">
        <v>507</v>
      </c>
      <c r="E290" s="61" t="s">
        <v>411</v>
      </c>
      <c r="F290" s="61" t="s">
        <v>465</v>
      </c>
      <c r="G290" s="61" t="s">
        <v>334</v>
      </c>
      <c r="H290" s="46">
        <v>3154691</v>
      </c>
      <c r="I290" s="46">
        <v>3586465</v>
      </c>
      <c r="J290" s="46">
        <v>3582626.8</v>
      </c>
      <c r="K290" s="46">
        <f t="shared" si="57"/>
        <v>99.892980971513722</v>
      </c>
    </row>
    <row r="291" spans="1:11" ht="37.5" x14ac:dyDescent="0.2">
      <c r="A291" s="62" t="s">
        <v>1201</v>
      </c>
      <c r="B291" s="63" t="s">
        <v>304</v>
      </c>
      <c r="C291" s="63" t="s">
        <v>433</v>
      </c>
      <c r="D291" s="63" t="s">
        <v>1202</v>
      </c>
      <c r="E291" s="63" t="s">
        <v>258</v>
      </c>
      <c r="F291" s="63" t="s">
        <v>258</v>
      </c>
      <c r="G291" s="63" t="s">
        <v>258</v>
      </c>
      <c r="H291" s="60">
        <f>H292</f>
        <v>100000000</v>
      </c>
      <c r="I291" s="60">
        <f t="shared" ref="I291:J291" si="58">I292</f>
        <v>74492398.739999995</v>
      </c>
      <c r="J291" s="60">
        <f t="shared" si="58"/>
        <v>74492398.739999995</v>
      </c>
      <c r="K291" s="60">
        <f t="shared" si="57"/>
        <v>100</v>
      </c>
    </row>
    <row r="292" spans="1:11" ht="18.75" x14ac:dyDescent="0.2">
      <c r="A292" s="62" t="s">
        <v>358</v>
      </c>
      <c r="B292" s="63" t="s">
        <v>304</v>
      </c>
      <c r="C292" s="63" t="s">
        <v>433</v>
      </c>
      <c r="D292" s="63" t="s">
        <v>1202</v>
      </c>
      <c r="E292" s="119" t="s">
        <v>359</v>
      </c>
      <c r="F292" s="119" t="s">
        <v>258</v>
      </c>
      <c r="G292" s="119" t="s">
        <v>258</v>
      </c>
      <c r="H292" s="60">
        <f>H293</f>
        <v>100000000</v>
      </c>
      <c r="I292" s="60">
        <f t="shared" ref="I292:J292" si="59">I293</f>
        <v>74492398.739999995</v>
      </c>
      <c r="J292" s="60">
        <f t="shared" si="59"/>
        <v>74492398.739999995</v>
      </c>
      <c r="K292" s="60">
        <f t="shared" si="57"/>
        <v>100</v>
      </c>
    </row>
    <row r="293" spans="1:11" ht="37.5" x14ac:dyDescent="0.2">
      <c r="A293" s="66" t="s">
        <v>1203</v>
      </c>
      <c r="B293" s="61" t="s">
        <v>304</v>
      </c>
      <c r="C293" s="61" t="s">
        <v>433</v>
      </c>
      <c r="D293" s="61" t="s">
        <v>1202</v>
      </c>
      <c r="E293" s="61" t="s">
        <v>359</v>
      </c>
      <c r="F293" s="61" t="s">
        <v>1204</v>
      </c>
      <c r="G293" s="61" t="s">
        <v>258</v>
      </c>
      <c r="H293" s="46">
        <v>100000000</v>
      </c>
      <c r="I293" s="46">
        <v>74492398.739999995</v>
      </c>
      <c r="J293" s="46">
        <v>74492398.739999995</v>
      </c>
      <c r="K293" s="46">
        <f t="shared" si="57"/>
        <v>100</v>
      </c>
    </row>
    <row r="294" spans="1:11" ht="37.5" x14ac:dyDescent="0.2">
      <c r="A294" s="66" t="s">
        <v>379</v>
      </c>
      <c r="B294" s="61" t="s">
        <v>304</v>
      </c>
      <c r="C294" s="61" t="s">
        <v>433</v>
      </c>
      <c r="D294" s="61" t="s">
        <v>1202</v>
      </c>
      <c r="E294" s="61" t="s">
        <v>359</v>
      </c>
      <c r="F294" s="61" t="s">
        <v>1204</v>
      </c>
      <c r="G294" s="61" t="s">
        <v>380</v>
      </c>
      <c r="H294" s="46">
        <v>100000000</v>
      </c>
      <c r="I294" s="46">
        <v>74492398.739999995</v>
      </c>
      <c r="J294" s="46">
        <v>74492398.739999995</v>
      </c>
      <c r="K294" s="46">
        <f t="shared" si="57"/>
        <v>100</v>
      </c>
    </row>
    <row r="295" spans="1:11" ht="18.75" x14ac:dyDescent="0.2">
      <c r="A295" s="66" t="s">
        <v>381</v>
      </c>
      <c r="B295" s="61" t="s">
        <v>304</v>
      </c>
      <c r="C295" s="61" t="s">
        <v>433</v>
      </c>
      <c r="D295" s="61" t="s">
        <v>1202</v>
      </c>
      <c r="E295" s="61" t="s">
        <v>359</v>
      </c>
      <c r="F295" s="61" t="s">
        <v>1204</v>
      </c>
      <c r="G295" s="61" t="s">
        <v>382</v>
      </c>
      <c r="H295" s="46">
        <v>100000000</v>
      </c>
      <c r="I295" s="46">
        <v>74492398.739999995</v>
      </c>
      <c r="J295" s="46">
        <v>74492398.739999995</v>
      </c>
      <c r="K295" s="46">
        <f t="shared" si="57"/>
        <v>100</v>
      </c>
    </row>
    <row r="296" spans="1:11" ht="37.5" x14ac:dyDescent="0.2">
      <c r="A296" s="62" t="s">
        <v>1205</v>
      </c>
      <c r="B296" s="63" t="s">
        <v>304</v>
      </c>
      <c r="C296" s="63" t="s">
        <v>433</v>
      </c>
      <c r="D296" s="63" t="s">
        <v>1206</v>
      </c>
      <c r="E296" s="63" t="s">
        <v>258</v>
      </c>
      <c r="F296" s="63" t="s">
        <v>258</v>
      </c>
      <c r="G296" s="63" t="s">
        <v>258</v>
      </c>
      <c r="H296" s="60">
        <f>H297</f>
        <v>82462791.409999996</v>
      </c>
      <c r="I296" s="60">
        <f t="shared" ref="I296:J296" si="60">I297</f>
        <v>66770691.409999996</v>
      </c>
      <c r="J296" s="60">
        <f t="shared" si="60"/>
        <v>66746843.409999996</v>
      </c>
      <c r="K296" s="60">
        <f t="shared" si="57"/>
        <v>99.964283730636311</v>
      </c>
    </row>
    <row r="297" spans="1:11" ht="37.5" x14ac:dyDescent="0.2">
      <c r="A297" s="62" t="s">
        <v>410</v>
      </c>
      <c r="B297" s="63" t="s">
        <v>304</v>
      </c>
      <c r="C297" s="63" t="s">
        <v>433</v>
      </c>
      <c r="D297" s="63" t="s">
        <v>1206</v>
      </c>
      <c r="E297" s="63" t="s">
        <v>411</v>
      </c>
      <c r="F297" s="63" t="s">
        <v>258</v>
      </c>
      <c r="G297" s="63" t="s">
        <v>258</v>
      </c>
      <c r="H297" s="60">
        <f>H298+H301+H304</f>
        <v>82462791.409999996</v>
      </c>
      <c r="I297" s="60">
        <f t="shared" ref="I297:J297" si="61">I298+I301+I304</f>
        <v>66770691.409999996</v>
      </c>
      <c r="J297" s="60">
        <f t="shared" si="61"/>
        <v>66746843.409999996</v>
      </c>
      <c r="K297" s="60">
        <f t="shared" si="57"/>
        <v>99.964283730636311</v>
      </c>
    </row>
    <row r="298" spans="1:11" ht="187.5" x14ac:dyDescent="0.2">
      <c r="A298" s="66" t="s">
        <v>1207</v>
      </c>
      <c r="B298" s="61" t="s">
        <v>304</v>
      </c>
      <c r="C298" s="61" t="s">
        <v>433</v>
      </c>
      <c r="D298" s="61" t="s">
        <v>1206</v>
      </c>
      <c r="E298" s="61" t="s">
        <v>411</v>
      </c>
      <c r="F298" s="61" t="s">
        <v>1208</v>
      </c>
      <c r="G298" s="61" t="s">
        <v>258</v>
      </c>
      <c r="H298" s="46">
        <v>1796760</v>
      </c>
      <c r="I298" s="46">
        <v>1766760</v>
      </c>
      <c r="J298" s="46">
        <v>1765202</v>
      </c>
      <c r="K298" s="46">
        <f t="shared" si="57"/>
        <v>99.911815979533159</v>
      </c>
    </row>
    <row r="299" spans="1:11" ht="56.25" x14ac:dyDescent="0.2">
      <c r="A299" s="66" t="s">
        <v>314</v>
      </c>
      <c r="B299" s="61" t="s">
        <v>304</v>
      </c>
      <c r="C299" s="61" t="s">
        <v>433</v>
      </c>
      <c r="D299" s="61" t="s">
        <v>1206</v>
      </c>
      <c r="E299" s="61" t="s">
        <v>411</v>
      </c>
      <c r="F299" s="61" t="s">
        <v>1208</v>
      </c>
      <c r="G299" s="61" t="s">
        <v>315</v>
      </c>
      <c r="H299" s="46">
        <v>1796760</v>
      </c>
      <c r="I299" s="46">
        <v>1766760</v>
      </c>
      <c r="J299" s="46">
        <v>1765202</v>
      </c>
      <c r="K299" s="46">
        <f t="shared" si="57"/>
        <v>99.911815979533159</v>
      </c>
    </row>
    <row r="300" spans="1:11" ht="18.75" x14ac:dyDescent="0.2">
      <c r="A300" s="66" t="s">
        <v>316</v>
      </c>
      <c r="B300" s="61" t="s">
        <v>304</v>
      </c>
      <c r="C300" s="61" t="s">
        <v>433</v>
      </c>
      <c r="D300" s="61" t="s">
        <v>1206</v>
      </c>
      <c r="E300" s="61" t="s">
        <v>411</v>
      </c>
      <c r="F300" s="61" t="s">
        <v>1208</v>
      </c>
      <c r="G300" s="61" t="s">
        <v>317</v>
      </c>
      <c r="H300" s="46">
        <v>1796760</v>
      </c>
      <c r="I300" s="46">
        <v>1766760</v>
      </c>
      <c r="J300" s="46">
        <v>1765202</v>
      </c>
      <c r="K300" s="46">
        <f t="shared" si="57"/>
        <v>99.911815979533159</v>
      </c>
    </row>
    <row r="301" spans="1:11" ht="93.75" x14ac:dyDescent="0.2">
      <c r="A301" s="66" t="s">
        <v>416</v>
      </c>
      <c r="B301" s="61" t="s">
        <v>304</v>
      </c>
      <c r="C301" s="61" t="s">
        <v>433</v>
      </c>
      <c r="D301" s="61" t="s">
        <v>1206</v>
      </c>
      <c r="E301" s="119" t="s">
        <v>411</v>
      </c>
      <c r="F301" s="119" t="s">
        <v>508</v>
      </c>
      <c r="G301" s="119" t="s">
        <v>258</v>
      </c>
      <c r="H301" s="46">
        <v>4420911.41</v>
      </c>
      <c r="I301" s="46">
        <v>4420911.41</v>
      </c>
      <c r="J301" s="46">
        <v>4420911.41</v>
      </c>
      <c r="K301" s="46">
        <f t="shared" si="57"/>
        <v>100</v>
      </c>
    </row>
    <row r="302" spans="1:11" ht="56.25" x14ac:dyDescent="0.2">
      <c r="A302" s="66" t="s">
        <v>314</v>
      </c>
      <c r="B302" s="61" t="s">
        <v>304</v>
      </c>
      <c r="C302" s="61" t="s">
        <v>433</v>
      </c>
      <c r="D302" s="61" t="s">
        <v>1206</v>
      </c>
      <c r="E302" s="61" t="s">
        <v>411</v>
      </c>
      <c r="F302" s="61" t="s">
        <v>508</v>
      </c>
      <c r="G302" s="61" t="s">
        <v>315</v>
      </c>
      <c r="H302" s="46">
        <v>4420911.41</v>
      </c>
      <c r="I302" s="46">
        <v>4420911.41</v>
      </c>
      <c r="J302" s="46">
        <v>4420911.41</v>
      </c>
      <c r="K302" s="46">
        <f t="shared" si="57"/>
        <v>100</v>
      </c>
    </row>
    <row r="303" spans="1:11" ht="18.75" x14ac:dyDescent="0.2">
      <c r="A303" s="66" t="s">
        <v>316</v>
      </c>
      <c r="B303" s="61" t="s">
        <v>304</v>
      </c>
      <c r="C303" s="61" t="s">
        <v>433</v>
      </c>
      <c r="D303" s="61" t="s">
        <v>1206</v>
      </c>
      <c r="E303" s="61" t="s">
        <v>411</v>
      </c>
      <c r="F303" s="61" t="s">
        <v>508</v>
      </c>
      <c r="G303" s="61" t="s">
        <v>317</v>
      </c>
      <c r="H303" s="46">
        <v>4420911.41</v>
      </c>
      <c r="I303" s="46">
        <v>4420911.41</v>
      </c>
      <c r="J303" s="46">
        <v>4420911.41</v>
      </c>
      <c r="K303" s="46">
        <f t="shared" si="57"/>
        <v>100</v>
      </c>
    </row>
    <row r="304" spans="1:11" ht="150" x14ac:dyDescent="0.2">
      <c r="A304" s="66" t="s">
        <v>1209</v>
      </c>
      <c r="B304" s="61" t="s">
        <v>304</v>
      </c>
      <c r="C304" s="61" t="s">
        <v>433</v>
      </c>
      <c r="D304" s="61" t="s">
        <v>1206</v>
      </c>
      <c r="E304" s="61" t="s">
        <v>411</v>
      </c>
      <c r="F304" s="61" t="s">
        <v>1210</v>
      </c>
      <c r="G304" s="61" t="s">
        <v>258</v>
      </c>
      <c r="H304" s="46">
        <v>76245120</v>
      </c>
      <c r="I304" s="46">
        <v>60583020</v>
      </c>
      <c r="J304" s="46">
        <v>60560730</v>
      </c>
      <c r="K304" s="46">
        <f t="shared" si="57"/>
        <v>99.963207512600064</v>
      </c>
    </row>
    <row r="305" spans="1:15" ht="56.25" x14ac:dyDescent="0.2">
      <c r="A305" s="66" t="s">
        <v>314</v>
      </c>
      <c r="B305" s="61" t="s">
        <v>304</v>
      </c>
      <c r="C305" s="61" t="s">
        <v>433</v>
      </c>
      <c r="D305" s="61" t="s">
        <v>1206</v>
      </c>
      <c r="E305" s="61" t="s">
        <v>411</v>
      </c>
      <c r="F305" s="61" t="s">
        <v>1210</v>
      </c>
      <c r="G305" s="61" t="s">
        <v>315</v>
      </c>
      <c r="H305" s="46">
        <v>76245120</v>
      </c>
      <c r="I305" s="46">
        <v>60583020</v>
      </c>
      <c r="J305" s="46">
        <v>60560730</v>
      </c>
      <c r="K305" s="46">
        <f t="shared" si="57"/>
        <v>99.963207512600064</v>
      </c>
    </row>
    <row r="306" spans="1:15" ht="18.75" x14ac:dyDescent="0.2">
      <c r="A306" s="66" t="s">
        <v>316</v>
      </c>
      <c r="B306" s="61" t="s">
        <v>304</v>
      </c>
      <c r="C306" s="61" t="s">
        <v>433</v>
      </c>
      <c r="D306" s="61" t="s">
        <v>1206</v>
      </c>
      <c r="E306" s="119" t="s">
        <v>411</v>
      </c>
      <c r="F306" s="119" t="s">
        <v>1210</v>
      </c>
      <c r="G306" s="119" t="s">
        <v>317</v>
      </c>
      <c r="H306" s="46">
        <v>76245120</v>
      </c>
      <c r="I306" s="46">
        <v>60583020</v>
      </c>
      <c r="J306" s="46">
        <v>60560730</v>
      </c>
      <c r="K306" s="46">
        <f t="shared" si="57"/>
        <v>99.963207512600064</v>
      </c>
    </row>
    <row r="307" spans="1:15" ht="56.25" x14ac:dyDescent="0.2">
      <c r="A307" s="62" t="s">
        <v>509</v>
      </c>
      <c r="B307" s="63" t="s">
        <v>309</v>
      </c>
      <c r="C307" s="64" t="s">
        <v>258</v>
      </c>
      <c r="D307" s="64" t="s">
        <v>258</v>
      </c>
      <c r="E307" s="64" t="s">
        <v>258</v>
      </c>
      <c r="F307" s="64" t="s">
        <v>258</v>
      </c>
      <c r="G307" s="64" t="s">
        <v>258</v>
      </c>
      <c r="H307" s="60">
        <f>H308+H313+H318+H323+H330+H338+H343+H348+H353+H360+H365+H374+H381+H388+H395+H400</f>
        <v>186187851.96999997</v>
      </c>
      <c r="I307" s="60">
        <f t="shared" ref="I307:J307" si="62">I308+I313+I318+I323+I330+I338+I343+I348+I353+I360+I365+I374+I381+I388+I395+I400</f>
        <v>190405149.58999997</v>
      </c>
      <c r="J307" s="60">
        <f t="shared" si="62"/>
        <v>183245743.22</v>
      </c>
      <c r="K307" s="60">
        <f t="shared" si="57"/>
        <v>96.239909274819325</v>
      </c>
      <c r="L307" s="28"/>
      <c r="M307" s="28"/>
      <c r="N307" s="28"/>
      <c r="O307" s="28"/>
    </row>
    <row r="308" spans="1:15" ht="18.75" x14ac:dyDescent="0.2">
      <c r="A308" s="62" t="s">
        <v>311</v>
      </c>
      <c r="B308" s="63" t="s">
        <v>309</v>
      </c>
      <c r="C308" s="63" t="s">
        <v>433</v>
      </c>
      <c r="D308" s="63" t="s">
        <v>274</v>
      </c>
      <c r="E308" s="64" t="s">
        <v>258</v>
      </c>
      <c r="F308" s="64" t="s">
        <v>258</v>
      </c>
      <c r="G308" s="64" t="s">
        <v>258</v>
      </c>
      <c r="H308" s="60">
        <f>H309</f>
        <v>20000</v>
      </c>
      <c r="I308" s="60">
        <f t="shared" ref="I308:J308" si="63">I309</f>
        <v>20000</v>
      </c>
      <c r="J308" s="60">
        <f t="shared" si="63"/>
        <v>20000</v>
      </c>
      <c r="K308" s="60">
        <f t="shared" si="57"/>
        <v>100</v>
      </c>
    </row>
    <row r="309" spans="1:15" ht="37.5" x14ac:dyDescent="0.2">
      <c r="A309" s="62" t="s">
        <v>307</v>
      </c>
      <c r="B309" s="63" t="s">
        <v>309</v>
      </c>
      <c r="C309" s="63" t="s">
        <v>433</v>
      </c>
      <c r="D309" s="63" t="s">
        <v>274</v>
      </c>
      <c r="E309" s="63" t="s">
        <v>308</v>
      </c>
      <c r="F309" s="65" t="s">
        <v>258</v>
      </c>
      <c r="G309" s="65" t="s">
        <v>258</v>
      </c>
      <c r="H309" s="60">
        <f>H310</f>
        <v>20000</v>
      </c>
      <c r="I309" s="60">
        <f t="shared" ref="I309:J309" si="64">I310</f>
        <v>20000</v>
      </c>
      <c r="J309" s="60">
        <f t="shared" si="64"/>
        <v>20000</v>
      </c>
      <c r="K309" s="60">
        <f t="shared" si="57"/>
        <v>100</v>
      </c>
    </row>
    <row r="310" spans="1:15" ht="18.75" x14ac:dyDescent="0.2">
      <c r="A310" s="66" t="s">
        <v>311</v>
      </c>
      <c r="B310" s="61" t="s">
        <v>309</v>
      </c>
      <c r="C310" s="61" t="s">
        <v>433</v>
      </c>
      <c r="D310" s="61" t="s">
        <v>274</v>
      </c>
      <c r="E310" s="61" t="s">
        <v>308</v>
      </c>
      <c r="F310" s="61" t="s">
        <v>510</v>
      </c>
      <c r="G310" s="67" t="s">
        <v>258</v>
      </c>
      <c r="H310" s="46">
        <v>20000</v>
      </c>
      <c r="I310" s="46">
        <v>20000</v>
      </c>
      <c r="J310" s="46">
        <v>20000</v>
      </c>
      <c r="K310" s="46">
        <f t="shared" si="57"/>
        <v>100</v>
      </c>
    </row>
    <row r="311" spans="1:15" ht="37.5" x14ac:dyDescent="0.2">
      <c r="A311" s="66" t="s">
        <v>281</v>
      </c>
      <c r="B311" s="61" t="s">
        <v>309</v>
      </c>
      <c r="C311" s="61" t="s">
        <v>433</v>
      </c>
      <c r="D311" s="61" t="s">
        <v>274</v>
      </c>
      <c r="E311" s="61" t="s">
        <v>308</v>
      </c>
      <c r="F311" s="61" t="s">
        <v>510</v>
      </c>
      <c r="G311" s="61" t="s">
        <v>282</v>
      </c>
      <c r="H311" s="46">
        <v>20000</v>
      </c>
      <c r="I311" s="46">
        <v>20000</v>
      </c>
      <c r="J311" s="46">
        <v>20000</v>
      </c>
      <c r="K311" s="46">
        <f t="shared" si="57"/>
        <v>100</v>
      </c>
    </row>
    <row r="312" spans="1:15" ht="56.25" x14ac:dyDescent="0.2">
      <c r="A312" s="66" t="s">
        <v>283</v>
      </c>
      <c r="B312" s="61" t="s">
        <v>309</v>
      </c>
      <c r="C312" s="61" t="s">
        <v>433</v>
      </c>
      <c r="D312" s="61" t="s">
        <v>274</v>
      </c>
      <c r="E312" s="61" t="s">
        <v>308</v>
      </c>
      <c r="F312" s="61" t="s">
        <v>510</v>
      </c>
      <c r="G312" s="61" t="s">
        <v>284</v>
      </c>
      <c r="H312" s="46">
        <v>20000</v>
      </c>
      <c r="I312" s="46">
        <v>20000</v>
      </c>
      <c r="J312" s="46">
        <v>20000</v>
      </c>
      <c r="K312" s="46">
        <f t="shared" si="57"/>
        <v>100</v>
      </c>
    </row>
    <row r="313" spans="1:15" ht="37.5" x14ac:dyDescent="0.2">
      <c r="A313" s="62" t="s">
        <v>511</v>
      </c>
      <c r="B313" s="63" t="s">
        <v>309</v>
      </c>
      <c r="C313" s="63" t="s">
        <v>433</v>
      </c>
      <c r="D313" s="63" t="s">
        <v>355</v>
      </c>
      <c r="E313" s="64" t="s">
        <v>258</v>
      </c>
      <c r="F313" s="64" t="s">
        <v>258</v>
      </c>
      <c r="G313" s="64" t="s">
        <v>258</v>
      </c>
      <c r="H313" s="60">
        <f>H314</f>
        <v>54865313</v>
      </c>
      <c r="I313" s="60">
        <f t="shared" ref="I313:J313" si="65">I314</f>
        <v>57048842</v>
      </c>
      <c r="J313" s="60">
        <f t="shared" si="65"/>
        <v>56300729.399999999</v>
      </c>
      <c r="K313" s="60">
        <f t="shared" si="57"/>
        <v>98.68864542421386</v>
      </c>
    </row>
    <row r="314" spans="1:15" ht="37.5" x14ac:dyDescent="0.2">
      <c r="A314" s="62" t="s">
        <v>307</v>
      </c>
      <c r="B314" s="63" t="s">
        <v>309</v>
      </c>
      <c r="C314" s="63" t="s">
        <v>433</v>
      </c>
      <c r="D314" s="63" t="s">
        <v>355</v>
      </c>
      <c r="E314" s="63" t="s">
        <v>308</v>
      </c>
      <c r="F314" s="65" t="s">
        <v>258</v>
      </c>
      <c r="G314" s="65" t="s">
        <v>258</v>
      </c>
      <c r="H314" s="60">
        <f>H315</f>
        <v>54865313</v>
      </c>
      <c r="I314" s="60">
        <f t="shared" ref="I314:J314" si="66">I315</f>
        <v>57048842</v>
      </c>
      <c r="J314" s="60">
        <f t="shared" si="66"/>
        <v>56300729.399999999</v>
      </c>
      <c r="K314" s="60">
        <f t="shared" si="57"/>
        <v>98.68864542421386</v>
      </c>
    </row>
    <row r="315" spans="1:15" ht="18.75" x14ac:dyDescent="0.2">
      <c r="A315" s="66" t="s">
        <v>313</v>
      </c>
      <c r="B315" s="61" t="s">
        <v>309</v>
      </c>
      <c r="C315" s="61" t="s">
        <v>433</v>
      </c>
      <c r="D315" s="61" t="s">
        <v>355</v>
      </c>
      <c r="E315" s="61" t="s">
        <v>308</v>
      </c>
      <c r="F315" s="61" t="s">
        <v>512</v>
      </c>
      <c r="G315" s="67" t="s">
        <v>258</v>
      </c>
      <c r="H315" s="46">
        <v>54865313</v>
      </c>
      <c r="I315" s="46">
        <v>57048842</v>
      </c>
      <c r="J315" s="46">
        <v>56300729.399999999</v>
      </c>
      <c r="K315" s="46">
        <f t="shared" si="57"/>
        <v>98.68864542421386</v>
      </c>
    </row>
    <row r="316" spans="1:15" ht="56.25" x14ac:dyDescent="0.2">
      <c r="A316" s="66" t="s">
        <v>314</v>
      </c>
      <c r="B316" s="61" t="s">
        <v>309</v>
      </c>
      <c r="C316" s="61" t="s">
        <v>433</v>
      </c>
      <c r="D316" s="61" t="s">
        <v>355</v>
      </c>
      <c r="E316" s="61" t="s">
        <v>308</v>
      </c>
      <c r="F316" s="61" t="s">
        <v>512</v>
      </c>
      <c r="G316" s="61" t="s">
        <v>315</v>
      </c>
      <c r="H316" s="46">
        <v>54865313</v>
      </c>
      <c r="I316" s="46">
        <v>57048842</v>
      </c>
      <c r="J316" s="46">
        <v>56300729.399999999</v>
      </c>
      <c r="K316" s="46">
        <f t="shared" si="57"/>
        <v>98.68864542421386</v>
      </c>
    </row>
    <row r="317" spans="1:15" ht="18.75" x14ac:dyDescent="0.2">
      <c r="A317" s="66" t="s">
        <v>316</v>
      </c>
      <c r="B317" s="61" t="s">
        <v>309</v>
      </c>
      <c r="C317" s="61" t="s">
        <v>433</v>
      </c>
      <c r="D317" s="61" t="s">
        <v>355</v>
      </c>
      <c r="E317" s="61" t="s">
        <v>308</v>
      </c>
      <c r="F317" s="61" t="s">
        <v>512</v>
      </c>
      <c r="G317" s="61" t="s">
        <v>317</v>
      </c>
      <c r="H317" s="46">
        <v>54865313</v>
      </c>
      <c r="I317" s="46">
        <v>57048842</v>
      </c>
      <c r="J317" s="46">
        <v>56300729.399999999</v>
      </c>
      <c r="K317" s="46">
        <f t="shared" si="57"/>
        <v>98.68864542421386</v>
      </c>
    </row>
    <row r="318" spans="1:15" ht="37.5" x14ac:dyDescent="0.2">
      <c r="A318" s="62" t="s">
        <v>318</v>
      </c>
      <c r="B318" s="63" t="s">
        <v>309</v>
      </c>
      <c r="C318" s="63" t="s">
        <v>433</v>
      </c>
      <c r="D318" s="63" t="s">
        <v>304</v>
      </c>
      <c r="E318" s="64" t="s">
        <v>258</v>
      </c>
      <c r="F318" s="64" t="s">
        <v>258</v>
      </c>
      <c r="G318" s="64" t="s">
        <v>258</v>
      </c>
      <c r="H318" s="60">
        <f>H319</f>
        <v>119650</v>
      </c>
      <c r="I318" s="60">
        <f t="shared" ref="I318:J318" si="67">I319</f>
        <v>119650</v>
      </c>
      <c r="J318" s="60">
        <f t="shared" si="67"/>
        <v>89649.98</v>
      </c>
      <c r="K318" s="60">
        <f t="shared" si="57"/>
        <v>74.926853322189714</v>
      </c>
    </row>
    <row r="319" spans="1:15" ht="37.5" x14ac:dyDescent="0.2">
      <c r="A319" s="62" t="s">
        <v>307</v>
      </c>
      <c r="B319" s="63" t="s">
        <v>309</v>
      </c>
      <c r="C319" s="63" t="s">
        <v>433</v>
      </c>
      <c r="D319" s="63" t="s">
        <v>304</v>
      </c>
      <c r="E319" s="63" t="s">
        <v>308</v>
      </c>
      <c r="F319" s="65" t="s">
        <v>258</v>
      </c>
      <c r="G319" s="65" t="s">
        <v>258</v>
      </c>
      <c r="H319" s="60">
        <f>H320</f>
        <v>119650</v>
      </c>
      <c r="I319" s="60">
        <f t="shared" ref="I319:J319" si="68">I320</f>
        <v>119650</v>
      </c>
      <c r="J319" s="60">
        <f t="shared" si="68"/>
        <v>89649.98</v>
      </c>
      <c r="K319" s="60">
        <f t="shared" si="57"/>
        <v>74.926853322189714</v>
      </c>
    </row>
    <row r="320" spans="1:15" ht="37.5" x14ac:dyDescent="0.2">
      <c r="A320" s="66" t="s">
        <v>318</v>
      </c>
      <c r="B320" s="61" t="s">
        <v>309</v>
      </c>
      <c r="C320" s="61" t="s">
        <v>433</v>
      </c>
      <c r="D320" s="61" t="s">
        <v>304</v>
      </c>
      <c r="E320" s="61" t="s">
        <v>308</v>
      </c>
      <c r="F320" s="61" t="s">
        <v>490</v>
      </c>
      <c r="G320" s="67" t="s">
        <v>258</v>
      </c>
      <c r="H320" s="46">
        <v>119650</v>
      </c>
      <c r="I320" s="46">
        <v>119650</v>
      </c>
      <c r="J320" s="46">
        <v>89649.98</v>
      </c>
      <c r="K320" s="46">
        <f t="shared" si="57"/>
        <v>74.926853322189714</v>
      </c>
    </row>
    <row r="321" spans="1:11" ht="37.5" x14ac:dyDescent="0.2">
      <c r="A321" s="66" t="s">
        <v>281</v>
      </c>
      <c r="B321" s="61" t="s">
        <v>309</v>
      </c>
      <c r="C321" s="61" t="s">
        <v>433</v>
      </c>
      <c r="D321" s="61" t="s">
        <v>304</v>
      </c>
      <c r="E321" s="61" t="s">
        <v>308</v>
      </c>
      <c r="F321" s="61" t="s">
        <v>490</v>
      </c>
      <c r="G321" s="61" t="s">
        <v>282</v>
      </c>
      <c r="H321" s="46">
        <v>119650</v>
      </c>
      <c r="I321" s="46">
        <v>119650</v>
      </c>
      <c r="J321" s="46">
        <v>89649.98</v>
      </c>
      <c r="K321" s="46">
        <f t="shared" si="57"/>
        <v>74.926853322189714</v>
      </c>
    </row>
    <row r="322" spans="1:11" ht="56.25" x14ac:dyDescent="0.2">
      <c r="A322" s="66" t="s">
        <v>283</v>
      </c>
      <c r="B322" s="61" t="s">
        <v>309</v>
      </c>
      <c r="C322" s="61" t="s">
        <v>433</v>
      </c>
      <c r="D322" s="61" t="s">
        <v>304</v>
      </c>
      <c r="E322" s="61" t="s">
        <v>308</v>
      </c>
      <c r="F322" s="61" t="s">
        <v>490</v>
      </c>
      <c r="G322" s="61" t="s">
        <v>284</v>
      </c>
      <c r="H322" s="46">
        <v>119650</v>
      </c>
      <c r="I322" s="46">
        <v>119650</v>
      </c>
      <c r="J322" s="46">
        <v>89649.98</v>
      </c>
      <c r="K322" s="46">
        <f t="shared" si="57"/>
        <v>74.926853322189714</v>
      </c>
    </row>
    <row r="323" spans="1:11" ht="93.75" x14ac:dyDescent="0.2">
      <c r="A323" s="62" t="s">
        <v>513</v>
      </c>
      <c r="B323" s="63" t="s">
        <v>309</v>
      </c>
      <c r="C323" s="63" t="s">
        <v>433</v>
      </c>
      <c r="D323" s="63" t="s">
        <v>309</v>
      </c>
      <c r="E323" s="64" t="s">
        <v>258</v>
      </c>
      <c r="F323" s="64" t="s">
        <v>258</v>
      </c>
      <c r="G323" s="64" t="s">
        <v>258</v>
      </c>
      <c r="H323" s="60">
        <f>H324</f>
        <v>388800</v>
      </c>
      <c r="I323" s="60">
        <f t="shared" ref="I323:J323" si="69">I324</f>
        <v>352800</v>
      </c>
      <c r="J323" s="60">
        <f t="shared" si="69"/>
        <v>352800</v>
      </c>
      <c r="K323" s="60">
        <f t="shared" si="57"/>
        <v>100</v>
      </c>
    </row>
    <row r="324" spans="1:11" ht="37.5" x14ac:dyDescent="0.2">
      <c r="A324" s="62" t="s">
        <v>307</v>
      </c>
      <c r="B324" s="63" t="s">
        <v>309</v>
      </c>
      <c r="C324" s="63" t="s">
        <v>433</v>
      </c>
      <c r="D324" s="63" t="s">
        <v>309</v>
      </c>
      <c r="E324" s="63" t="s">
        <v>308</v>
      </c>
      <c r="F324" s="65" t="s">
        <v>258</v>
      </c>
      <c r="G324" s="65" t="s">
        <v>258</v>
      </c>
      <c r="H324" s="60">
        <f>H325</f>
        <v>388800</v>
      </c>
      <c r="I324" s="60">
        <f t="shared" ref="I324:J324" si="70">I325</f>
        <v>352800</v>
      </c>
      <c r="J324" s="60">
        <f t="shared" si="70"/>
        <v>352800</v>
      </c>
      <c r="K324" s="60">
        <f t="shared" si="57"/>
        <v>100</v>
      </c>
    </row>
    <row r="325" spans="1:11" ht="150" x14ac:dyDescent="0.2">
      <c r="A325" s="66" t="s">
        <v>320</v>
      </c>
      <c r="B325" s="61" t="s">
        <v>309</v>
      </c>
      <c r="C325" s="61" t="s">
        <v>433</v>
      </c>
      <c r="D325" s="61" t="s">
        <v>309</v>
      </c>
      <c r="E325" s="61" t="s">
        <v>308</v>
      </c>
      <c r="F325" s="61" t="s">
        <v>499</v>
      </c>
      <c r="G325" s="67" t="s">
        <v>258</v>
      </c>
      <c r="H325" s="46">
        <v>388800</v>
      </c>
      <c r="I325" s="46">
        <v>352800</v>
      </c>
      <c r="J325" s="46">
        <v>352800</v>
      </c>
      <c r="K325" s="46">
        <f t="shared" si="57"/>
        <v>100</v>
      </c>
    </row>
    <row r="326" spans="1:11" ht="18.75" x14ac:dyDescent="0.2">
      <c r="A326" s="66" t="s">
        <v>321</v>
      </c>
      <c r="B326" s="61" t="s">
        <v>309</v>
      </c>
      <c r="C326" s="61" t="s">
        <v>433</v>
      </c>
      <c r="D326" s="61" t="s">
        <v>309</v>
      </c>
      <c r="E326" s="61" t="s">
        <v>308</v>
      </c>
      <c r="F326" s="61" t="s">
        <v>499</v>
      </c>
      <c r="G326" s="61" t="s">
        <v>322</v>
      </c>
      <c r="H326" s="46">
        <v>388800</v>
      </c>
      <c r="I326" s="46">
        <v>44800</v>
      </c>
      <c r="J326" s="46">
        <v>44800</v>
      </c>
      <c r="K326" s="46">
        <f t="shared" si="57"/>
        <v>100</v>
      </c>
    </row>
    <row r="327" spans="1:11" ht="37.5" x14ac:dyDescent="0.2">
      <c r="A327" s="66" t="s">
        <v>401</v>
      </c>
      <c r="B327" s="61" t="s">
        <v>309</v>
      </c>
      <c r="C327" s="61" t="s">
        <v>433</v>
      </c>
      <c r="D327" s="61" t="s">
        <v>309</v>
      </c>
      <c r="E327" s="61" t="s">
        <v>308</v>
      </c>
      <c r="F327" s="61" t="s">
        <v>499</v>
      </c>
      <c r="G327" s="61" t="s">
        <v>402</v>
      </c>
      <c r="H327" s="46">
        <v>388800</v>
      </c>
      <c r="I327" s="46">
        <v>44800</v>
      </c>
      <c r="J327" s="46">
        <v>44800</v>
      </c>
      <c r="K327" s="46">
        <f t="shared" si="57"/>
        <v>100</v>
      </c>
    </row>
    <row r="328" spans="1:11" ht="56.25" x14ac:dyDescent="0.2">
      <c r="A328" s="66" t="s">
        <v>314</v>
      </c>
      <c r="B328" s="61" t="s">
        <v>309</v>
      </c>
      <c r="C328" s="61" t="s">
        <v>433</v>
      </c>
      <c r="D328" s="61" t="s">
        <v>309</v>
      </c>
      <c r="E328" s="119" t="s">
        <v>308</v>
      </c>
      <c r="F328" s="119" t="s">
        <v>499</v>
      </c>
      <c r="G328" s="119" t="s">
        <v>315</v>
      </c>
      <c r="H328" s="46">
        <v>0</v>
      </c>
      <c r="I328" s="46">
        <v>308000</v>
      </c>
      <c r="J328" s="46">
        <v>308000</v>
      </c>
      <c r="K328" s="46">
        <f t="shared" si="57"/>
        <v>100</v>
      </c>
    </row>
    <row r="329" spans="1:11" ht="31.5" customHeight="1" x14ac:dyDescent="0.2">
      <c r="A329" s="66" t="s">
        <v>316</v>
      </c>
      <c r="B329" s="61" t="s">
        <v>309</v>
      </c>
      <c r="C329" s="61" t="s">
        <v>433</v>
      </c>
      <c r="D329" s="61" t="s">
        <v>309</v>
      </c>
      <c r="E329" s="61" t="s">
        <v>308</v>
      </c>
      <c r="F329" s="61" t="s">
        <v>499</v>
      </c>
      <c r="G329" s="61" t="s">
        <v>317</v>
      </c>
      <c r="H329" s="46">
        <v>0</v>
      </c>
      <c r="I329" s="46">
        <v>308000</v>
      </c>
      <c r="J329" s="46">
        <v>308000</v>
      </c>
      <c r="K329" s="46">
        <f t="shared" si="57"/>
        <v>100</v>
      </c>
    </row>
    <row r="330" spans="1:11" ht="26.25" customHeight="1" x14ac:dyDescent="0.2">
      <c r="A330" s="62" t="s">
        <v>327</v>
      </c>
      <c r="B330" s="63" t="s">
        <v>309</v>
      </c>
      <c r="C330" s="63" t="s">
        <v>433</v>
      </c>
      <c r="D330" s="63" t="s">
        <v>348</v>
      </c>
      <c r="E330" s="63" t="s">
        <v>258</v>
      </c>
      <c r="F330" s="63" t="s">
        <v>258</v>
      </c>
      <c r="G330" s="63" t="s">
        <v>258</v>
      </c>
      <c r="H330" s="60">
        <f>H331</f>
        <v>21766932.16</v>
      </c>
      <c r="I330" s="60">
        <f t="shared" ref="I330:J330" si="71">I331</f>
        <v>21829689.460000001</v>
      </c>
      <c r="J330" s="60">
        <f t="shared" si="71"/>
        <v>20933282.84</v>
      </c>
      <c r="K330" s="60">
        <f t="shared" si="57"/>
        <v>95.893635492879795</v>
      </c>
    </row>
    <row r="331" spans="1:11" ht="37.5" x14ac:dyDescent="0.2">
      <c r="A331" s="62" t="s">
        <v>307</v>
      </c>
      <c r="B331" s="63" t="s">
        <v>309</v>
      </c>
      <c r="C331" s="63" t="s">
        <v>433</v>
      </c>
      <c r="D331" s="63" t="s">
        <v>348</v>
      </c>
      <c r="E331" s="63" t="s">
        <v>308</v>
      </c>
      <c r="F331" s="63" t="s">
        <v>258</v>
      </c>
      <c r="G331" s="63" t="s">
        <v>258</v>
      </c>
      <c r="H331" s="60">
        <f>H332+H335</f>
        <v>21766932.16</v>
      </c>
      <c r="I331" s="60">
        <f t="shared" ref="I331:J331" si="72">I332+I335</f>
        <v>21829689.460000001</v>
      </c>
      <c r="J331" s="60">
        <f t="shared" si="72"/>
        <v>20933282.84</v>
      </c>
      <c r="K331" s="60">
        <f t="shared" si="57"/>
        <v>95.893635492879795</v>
      </c>
    </row>
    <row r="332" spans="1:11" ht="18.75" x14ac:dyDescent="0.2">
      <c r="A332" s="66" t="s">
        <v>327</v>
      </c>
      <c r="B332" s="61" t="s">
        <v>309</v>
      </c>
      <c r="C332" s="61" t="s">
        <v>433</v>
      </c>
      <c r="D332" s="61" t="s">
        <v>348</v>
      </c>
      <c r="E332" s="61" t="s">
        <v>308</v>
      </c>
      <c r="F332" s="61" t="s">
        <v>514</v>
      </c>
      <c r="G332" s="61" t="s">
        <v>258</v>
      </c>
      <c r="H332" s="46">
        <v>21627016</v>
      </c>
      <c r="I332" s="46">
        <v>21636044.010000002</v>
      </c>
      <c r="J332" s="46">
        <v>20739637.390000001</v>
      </c>
      <c r="K332" s="46">
        <f t="shared" si="57"/>
        <v>95.856882988471966</v>
      </c>
    </row>
    <row r="333" spans="1:11" ht="56.25" x14ac:dyDescent="0.2">
      <c r="A333" s="66" t="s">
        <v>314</v>
      </c>
      <c r="B333" s="61" t="s">
        <v>309</v>
      </c>
      <c r="C333" s="61" t="s">
        <v>433</v>
      </c>
      <c r="D333" s="61" t="s">
        <v>348</v>
      </c>
      <c r="E333" s="61" t="s">
        <v>308</v>
      </c>
      <c r="F333" s="61" t="s">
        <v>514</v>
      </c>
      <c r="G333" s="61" t="s">
        <v>315</v>
      </c>
      <c r="H333" s="46">
        <v>21627016</v>
      </c>
      <c r="I333" s="46">
        <v>21636044.010000002</v>
      </c>
      <c r="J333" s="46">
        <v>20739637.390000001</v>
      </c>
      <c r="K333" s="46">
        <f t="shared" si="57"/>
        <v>95.856882988471966</v>
      </c>
    </row>
    <row r="334" spans="1:11" ht="18.75" x14ac:dyDescent="0.2">
      <c r="A334" s="66" t="s">
        <v>316</v>
      </c>
      <c r="B334" s="61" t="s">
        <v>309</v>
      </c>
      <c r="C334" s="61" t="s">
        <v>433</v>
      </c>
      <c r="D334" s="61" t="s">
        <v>348</v>
      </c>
      <c r="E334" s="61" t="s">
        <v>308</v>
      </c>
      <c r="F334" s="61" t="s">
        <v>514</v>
      </c>
      <c r="G334" s="61" t="s">
        <v>317</v>
      </c>
      <c r="H334" s="46">
        <v>21627016</v>
      </c>
      <c r="I334" s="46">
        <v>21636044.010000002</v>
      </c>
      <c r="J334" s="46">
        <v>20739637.390000001</v>
      </c>
      <c r="K334" s="46">
        <f t="shared" si="57"/>
        <v>95.856882988471966</v>
      </c>
    </row>
    <row r="335" spans="1:11" ht="29.25" customHeight="1" x14ac:dyDescent="0.2">
      <c r="A335" s="66" t="s">
        <v>326</v>
      </c>
      <c r="B335" s="61" t="s">
        <v>309</v>
      </c>
      <c r="C335" s="61" t="s">
        <v>433</v>
      </c>
      <c r="D335" s="61" t="s">
        <v>348</v>
      </c>
      <c r="E335" s="61" t="s">
        <v>308</v>
      </c>
      <c r="F335" s="61" t="s">
        <v>515</v>
      </c>
      <c r="G335" s="61" t="s">
        <v>258</v>
      </c>
      <c r="H335" s="46">
        <v>139916.16</v>
      </c>
      <c r="I335" s="46">
        <v>193645.45</v>
      </c>
      <c r="J335" s="46">
        <v>193645.45</v>
      </c>
      <c r="K335" s="46">
        <f t="shared" si="57"/>
        <v>100</v>
      </c>
    </row>
    <row r="336" spans="1:11" ht="45.75" customHeight="1" x14ac:dyDescent="0.2">
      <c r="A336" s="66" t="s">
        <v>314</v>
      </c>
      <c r="B336" s="61" t="s">
        <v>309</v>
      </c>
      <c r="C336" s="61" t="s">
        <v>433</v>
      </c>
      <c r="D336" s="61" t="s">
        <v>348</v>
      </c>
      <c r="E336" s="119" t="s">
        <v>308</v>
      </c>
      <c r="F336" s="119" t="s">
        <v>515</v>
      </c>
      <c r="G336" s="119" t="s">
        <v>315</v>
      </c>
      <c r="H336" s="46">
        <v>139916.16</v>
      </c>
      <c r="I336" s="46">
        <v>193645.45</v>
      </c>
      <c r="J336" s="46">
        <v>193645.45</v>
      </c>
      <c r="K336" s="46">
        <f t="shared" si="57"/>
        <v>100</v>
      </c>
    </row>
    <row r="337" spans="1:11" ht="32.25" customHeight="1" x14ac:dyDescent="0.2">
      <c r="A337" s="66" t="s">
        <v>316</v>
      </c>
      <c r="B337" s="61" t="s">
        <v>309</v>
      </c>
      <c r="C337" s="61" t="s">
        <v>433</v>
      </c>
      <c r="D337" s="61" t="s">
        <v>348</v>
      </c>
      <c r="E337" s="61" t="s">
        <v>308</v>
      </c>
      <c r="F337" s="61" t="s">
        <v>515</v>
      </c>
      <c r="G337" s="61" t="s">
        <v>317</v>
      </c>
      <c r="H337" s="46">
        <v>139916.16</v>
      </c>
      <c r="I337" s="46">
        <v>193645.45</v>
      </c>
      <c r="J337" s="46">
        <v>193645.45</v>
      </c>
      <c r="K337" s="46">
        <f t="shared" si="57"/>
        <v>100</v>
      </c>
    </row>
    <row r="338" spans="1:11" ht="27" customHeight="1" x14ac:dyDescent="0.2">
      <c r="A338" s="62" t="s">
        <v>516</v>
      </c>
      <c r="B338" s="63" t="s">
        <v>309</v>
      </c>
      <c r="C338" s="63" t="s">
        <v>433</v>
      </c>
      <c r="D338" s="63" t="s">
        <v>275</v>
      </c>
      <c r="E338" s="63" t="s">
        <v>258</v>
      </c>
      <c r="F338" s="63" t="s">
        <v>258</v>
      </c>
      <c r="G338" s="63" t="s">
        <v>258</v>
      </c>
      <c r="H338" s="60">
        <f>H339</f>
        <v>5460414</v>
      </c>
      <c r="I338" s="60">
        <f t="shared" ref="I338:J338" si="73">I339</f>
        <v>5650140.7000000002</v>
      </c>
      <c r="J338" s="60">
        <f t="shared" si="73"/>
        <v>4929674.04</v>
      </c>
      <c r="K338" s="60">
        <f t="shared" ref="K338:K396" si="74">J338/I338*100</f>
        <v>87.24869524045657</v>
      </c>
    </row>
    <row r="339" spans="1:11" ht="37.5" x14ac:dyDescent="0.2">
      <c r="A339" s="62" t="s">
        <v>307</v>
      </c>
      <c r="B339" s="63" t="s">
        <v>309</v>
      </c>
      <c r="C339" s="63" t="s">
        <v>433</v>
      </c>
      <c r="D339" s="63" t="s">
        <v>275</v>
      </c>
      <c r="E339" s="63" t="s">
        <v>308</v>
      </c>
      <c r="F339" s="63" t="s">
        <v>258</v>
      </c>
      <c r="G339" s="63" t="s">
        <v>258</v>
      </c>
      <c r="H339" s="60">
        <f>H340</f>
        <v>5460414</v>
      </c>
      <c r="I339" s="60">
        <f t="shared" ref="I339:J339" si="75">I340</f>
        <v>5650140.7000000002</v>
      </c>
      <c r="J339" s="60">
        <f t="shared" si="75"/>
        <v>4929674.04</v>
      </c>
      <c r="K339" s="60">
        <f t="shared" si="74"/>
        <v>87.24869524045657</v>
      </c>
    </row>
    <row r="340" spans="1:11" ht="18.75" x14ac:dyDescent="0.2">
      <c r="A340" s="66" t="s">
        <v>328</v>
      </c>
      <c r="B340" s="61" t="s">
        <v>309</v>
      </c>
      <c r="C340" s="61" t="s">
        <v>433</v>
      </c>
      <c r="D340" s="61" t="s">
        <v>275</v>
      </c>
      <c r="E340" s="61" t="s">
        <v>308</v>
      </c>
      <c r="F340" s="61" t="s">
        <v>517</v>
      </c>
      <c r="G340" s="61" t="s">
        <v>258</v>
      </c>
      <c r="H340" s="46">
        <v>5460414</v>
      </c>
      <c r="I340" s="46">
        <v>5650140.7000000002</v>
      </c>
      <c r="J340" s="46">
        <v>4929674.04</v>
      </c>
      <c r="K340" s="46">
        <f t="shared" si="74"/>
        <v>87.24869524045657</v>
      </c>
    </row>
    <row r="341" spans="1:11" ht="34.5" customHeight="1" x14ac:dyDescent="0.2">
      <c r="A341" s="66" t="s">
        <v>314</v>
      </c>
      <c r="B341" s="61" t="s">
        <v>309</v>
      </c>
      <c r="C341" s="61" t="s">
        <v>433</v>
      </c>
      <c r="D341" s="61" t="s">
        <v>275</v>
      </c>
      <c r="E341" s="119" t="s">
        <v>308</v>
      </c>
      <c r="F341" s="119" t="s">
        <v>517</v>
      </c>
      <c r="G341" s="119" t="s">
        <v>315</v>
      </c>
      <c r="H341" s="46">
        <v>5460414</v>
      </c>
      <c r="I341" s="46">
        <v>5650140.7000000002</v>
      </c>
      <c r="J341" s="46">
        <v>4929674.04</v>
      </c>
      <c r="K341" s="46">
        <f t="shared" si="74"/>
        <v>87.24869524045657</v>
      </c>
    </row>
    <row r="342" spans="1:11" ht="29.25" customHeight="1" x14ac:dyDescent="0.2">
      <c r="A342" s="66" t="s">
        <v>316</v>
      </c>
      <c r="B342" s="61" t="s">
        <v>309</v>
      </c>
      <c r="C342" s="61" t="s">
        <v>433</v>
      </c>
      <c r="D342" s="61" t="s">
        <v>275</v>
      </c>
      <c r="E342" s="61" t="s">
        <v>308</v>
      </c>
      <c r="F342" s="61" t="s">
        <v>517</v>
      </c>
      <c r="G342" s="61" t="s">
        <v>317</v>
      </c>
      <c r="H342" s="46">
        <v>5460414</v>
      </c>
      <c r="I342" s="46">
        <v>5650140.7000000002</v>
      </c>
      <c r="J342" s="46">
        <v>4929674.04</v>
      </c>
      <c r="K342" s="46">
        <f t="shared" si="74"/>
        <v>87.24869524045657</v>
      </c>
    </row>
    <row r="343" spans="1:11" ht="18.75" x14ac:dyDescent="0.2">
      <c r="A343" s="62" t="s">
        <v>518</v>
      </c>
      <c r="B343" s="63" t="s">
        <v>309</v>
      </c>
      <c r="C343" s="63" t="s">
        <v>433</v>
      </c>
      <c r="D343" s="63" t="s">
        <v>312</v>
      </c>
      <c r="E343" s="63" t="s">
        <v>258</v>
      </c>
      <c r="F343" s="63" t="s">
        <v>258</v>
      </c>
      <c r="G343" s="65" t="s">
        <v>258</v>
      </c>
      <c r="H343" s="60">
        <f>H344</f>
        <v>27435129</v>
      </c>
      <c r="I343" s="60">
        <f t="shared" ref="I343:J344" si="76">I344</f>
        <v>29860086.460000001</v>
      </c>
      <c r="J343" s="60">
        <f t="shared" si="76"/>
        <v>26473590.550000001</v>
      </c>
      <c r="K343" s="60">
        <f t="shared" si="74"/>
        <v>88.658787326230666</v>
      </c>
    </row>
    <row r="344" spans="1:11" ht="37.5" x14ac:dyDescent="0.2">
      <c r="A344" s="62" t="s">
        <v>307</v>
      </c>
      <c r="B344" s="63" t="s">
        <v>309</v>
      </c>
      <c r="C344" s="63" t="s">
        <v>433</v>
      </c>
      <c r="D344" s="63" t="s">
        <v>312</v>
      </c>
      <c r="E344" s="63" t="s">
        <v>308</v>
      </c>
      <c r="F344" s="63" t="s">
        <v>258</v>
      </c>
      <c r="G344" s="63" t="s">
        <v>258</v>
      </c>
      <c r="H344" s="60">
        <f>H345</f>
        <v>27435129</v>
      </c>
      <c r="I344" s="60">
        <f t="shared" si="76"/>
        <v>29860086.460000001</v>
      </c>
      <c r="J344" s="60">
        <f t="shared" si="76"/>
        <v>26473590.550000001</v>
      </c>
      <c r="K344" s="60">
        <f t="shared" si="74"/>
        <v>88.658787326230666</v>
      </c>
    </row>
    <row r="345" spans="1:11" ht="18.75" x14ac:dyDescent="0.2">
      <c r="A345" s="66" t="s">
        <v>329</v>
      </c>
      <c r="B345" s="61" t="s">
        <v>309</v>
      </c>
      <c r="C345" s="61" t="s">
        <v>433</v>
      </c>
      <c r="D345" s="61" t="s">
        <v>312</v>
      </c>
      <c r="E345" s="61" t="s">
        <v>308</v>
      </c>
      <c r="F345" s="61" t="s">
        <v>519</v>
      </c>
      <c r="G345" s="61" t="s">
        <v>258</v>
      </c>
      <c r="H345" s="46">
        <v>27435129</v>
      </c>
      <c r="I345" s="46">
        <v>29860086.460000001</v>
      </c>
      <c r="J345" s="46">
        <v>26473590.550000001</v>
      </c>
      <c r="K345" s="46">
        <f t="shared" si="74"/>
        <v>88.658787326230666</v>
      </c>
    </row>
    <row r="346" spans="1:11" ht="56.25" x14ac:dyDescent="0.2">
      <c r="A346" s="66" t="s">
        <v>314</v>
      </c>
      <c r="B346" s="61" t="s">
        <v>309</v>
      </c>
      <c r="C346" s="61" t="s">
        <v>433</v>
      </c>
      <c r="D346" s="61" t="s">
        <v>312</v>
      </c>
      <c r="E346" s="119" t="s">
        <v>308</v>
      </c>
      <c r="F346" s="119" t="s">
        <v>519</v>
      </c>
      <c r="G346" s="119" t="s">
        <v>315</v>
      </c>
      <c r="H346" s="46">
        <v>27435129</v>
      </c>
      <c r="I346" s="46">
        <v>29860086.460000001</v>
      </c>
      <c r="J346" s="46">
        <v>26473590.550000001</v>
      </c>
      <c r="K346" s="46">
        <f t="shared" si="74"/>
        <v>88.658787326230666</v>
      </c>
    </row>
    <row r="347" spans="1:11" ht="18.75" x14ac:dyDescent="0.2">
      <c r="A347" s="66" t="s">
        <v>316</v>
      </c>
      <c r="B347" s="61" t="s">
        <v>309</v>
      </c>
      <c r="C347" s="61" t="s">
        <v>433</v>
      </c>
      <c r="D347" s="61" t="s">
        <v>312</v>
      </c>
      <c r="E347" s="61" t="s">
        <v>308</v>
      </c>
      <c r="F347" s="61" t="s">
        <v>519</v>
      </c>
      <c r="G347" s="61" t="s">
        <v>317</v>
      </c>
      <c r="H347" s="46">
        <v>27435129</v>
      </c>
      <c r="I347" s="46">
        <v>29860086.460000001</v>
      </c>
      <c r="J347" s="46">
        <v>26473590.550000001</v>
      </c>
      <c r="K347" s="46">
        <f t="shared" si="74"/>
        <v>88.658787326230666</v>
      </c>
    </row>
    <row r="348" spans="1:11" ht="118.5" customHeight="1" x14ac:dyDescent="0.2">
      <c r="A348" s="62" t="s">
        <v>330</v>
      </c>
      <c r="B348" s="63" t="s">
        <v>309</v>
      </c>
      <c r="C348" s="63" t="s">
        <v>433</v>
      </c>
      <c r="D348" s="63" t="s">
        <v>325</v>
      </c>
      <c r="E348" s="63" t="s">
        <v>258</v>
      </c>
      <c r="F348" s="63" t="s">
        <v>258</v>
      </c>
      <c r="G348" s="63" t="s">
        <v>258</v>
      </c>
      <c r="H348" s="60">
        <f>H349</f>
        <v>46931848.100000001</v>
      </c>
      <c r="I348" s="60">
        <f t="shared" ref="I348:J348" si="77">I349</f>
        <v>45703840.530000001</v>
      </c>
      <c r="J348" s="60">
        <f t="shared" si="77"/>
        <v>45074924.219999999</v>
      </c>
      <c r="K348" s="60">
        <f t="shared" si="74"/>
        <v>98.623931156097967</v>
      </c>
    </row>
    <row r="349" spans="1:11" ht="37.5" x14ac:dyDescent="0.2">
      <c r="A349" s="62" t="s">
        <v>307</v>
      </c>
      <c r="B349" s="63" t="s">
        <v>309</v>
      </c>
      <c r="C349" s="63" t="s">
        <v>433</v>
      </c>
      <c r="D349" s="63" t="s">
        <v>325</v>
      </c>
      <c r="E349" s="63" t="s">
        <v>308</v>
      </c>
      <c r="F349" s="63" t="s">
        <v>258</v>
      </c>
      <c r="G349" s="63" t="s">
        <v>258</v>
      </c>
      <c r="H349" s="60">
        <f>H350</f>
        <v>46931848.100000001</v>
      </c>
      <c r="I349" s="60">
        <f t="shared" ref="I349:J349" si="78">I350</f>
        <v>45703840.530000001</v>
      </c>
      <c r="J349" s="60">
        <f t="shared" si="78"/>
        <v>45074924.219999999</v>
      </c>
      <c r="K349" s="60">
        <f t="shared" si="74"/>
        <v>98.623931156097967</v>
      </c>
    </row>
    <row r="350" spans="1:11" ht="112.5" x14ac:dyDescent="0.2">
      <c r="A350" s="66" t="s">
        <v>330</v>
      </c>
      <c r="B350" s="61" t="s">
        <v>309</v>
      </c>
      <c r="C350" s="61" t="s">
        <v>433</v>
      </c>
      <c r="D350" s="61" t="s">
        <v>325</v>
      </c>
      <c r="E350" s="61" t="s">
        <v>308</v>
      </c>
      <c r="F350" s="61" t="s">
        <v>520</v>
      </c>
      <c r="G350" s="61" t="s">
        <v>258</v>
      </c>
      <c r="H350" s="46">
        <v>46931848.100000001</v>
      </c>
      <c r="I350" s="46">
        <v>45703840.530000001</v>
      </c>
      <c r="J350" s="46">
        <v>45074924.219999999</v>
      </c>
      <c r="K350" s="46">
        <f t="shared" si="74"/>
        <v>98.623931156097967</v>
      </c>
    </row>
    <row r="351" spans="1:11" ht="56.25" x14ac:dyDescent="0.2">
      <c r="A351" s="66" t="s">
        <v>314</v>
      </c>
      <c r="B351" s="61" t="s">
        <v>309</v>
      </c>
      <c r="C351" s="61" t="s">
        <v>433</v>
      </c>
      <c r="D351" s="61" t="s">
        <v>325</v>
      </c>
      <c r="E351" s="119" t="s">
        <v>308</v>
      </c>
      <c r="F351" s="119" t="s">
        <v>520</v>
      </c>
      <c r="G351" s="119" t="s">
        <v>315</v>
      </c>
      <c r="H351" s="46">
        <v>46931848.100000001</v>
      </c>
      <c r="I351" s="46">
        <v>45703840.530000001</v>
      </c>
      <c r="J351" s="46">
        <v>45074924.219999999</v>
      </c>
      <c r="K351" s="46">
        <f t="shared" si="74"/>
        <v>98.623931156097967</v>
      </c>
    </row>
    <row r="352" spans="1:11" ht="18.75" x14ac:dyDescent="0.2">
      <c r="A352" s="66" t="s">
        <v>316</v>
      </c>
      <c r="B352" s="61" t="s">
        <v>309</v>
      </c>
      <c r="C352" s="61" t="s">
        <v>433</v>
      </c>
      <c r="D352" s="61" t="s">
        <v>325</v>
      </c>
      <c r="E352" s="61" t="s">
        <v>308</v>
      </c>
      <c r="F352" s="61" t="s">
        <v>520</v>
      </c>
      <c r="G352" s="61" t="s">
        <v>317</v>
      </c>
      <c r="H352" s="46">
        <v>46931848.100000001</v>
      </c>
      <c r="I352" s="46">
        <v>45703840.530000001</v>
      </c>
      <c r="J352" s="46">
        <v>45074924.219999999</v>
      </c>
      <c r="K352" s="46">
        <f t="shared" si="74"/>
        <v>98.623931156097967</v>
      </c>
    </row>
    <row r="353" spans="1:11" ht="75" x14ac:dyDescent="0.2">
      <c r="A353" s="62" t="s">
        <v>521</v>
      </c>
      <c r="B353" s="63" t="s">
        <v>309</v>
      </c>
      <c r="C353" s="63" t="s">
        <v>433</v>
      </c>
      <c r="D353" s="63" t="s">
        <v>319</v>
      </c>
      <c r="E353" s="63" t="s">
        <v>258</v>
      </c>
      <c r="F353" s="63" t="s">
        <v>258</v>
      </c>
      <c r="G353" s="65" t="s">
        <v>258</v>
      </c>
      <c r="H353" s="60">
        <f>H354</f>
        <v>4244740</v>
      </c>
      <c r="I353" s="60">
        <f t="shared" ref="I353:J353" si="79">I354</f>
        <v>3780189.06</v>
      </c>
      <c r="J353" s="60">
        <f t="shared" si="79"/>
        <v>3314573.53</v>
      </c>
      <c r="K353" s="60">
        <f t="shared" si="74"/>
        <v>87.682744894246099</v>
      </c>
    </row>
    <row r="354" spans="1:11" ht="37.5" x14ac:dyDescent="0.2">
      <c r="A354" s="62" t="s">
        <v>307</v>
      </c>
      <c r="B354" s="63" t="s">
        <v>309</v>
      </c>
      <c r="C354" s="63" t="s">
        <v>433</v>
      </c>
      <c r="D354" s="63" t="s">
        <v>319</v>
      </c>
      <c r="E354" s="63" t="s">
        <v>308</v>
      </c>
      <c r="F354" s="63" t="s">
        <v>258</v>
      </c>
      <c r="G354" s="63" t="s">
        <v>258</v>
      </c>
      <c r="H354" s="60">
        <f>H355</f>
        <v>4244740</v>
      </c>
      <c r="I354" s="60">
        <f t="shared" ref="I354:J354" si="80">I355</f>
        <v>3780189.06</v>
      </c>
      <c r="J354" s="60">
        <f t="shared" si="80"/>
        <v>3314573.53</v>
      </c>
      <c r="K354" s="60">
        <f t="shared" si="74"/>
        <v>87.682744894246099</v>
      </c>
    </row>
    <row r="355" spans="1:11" ht="18.75" x14ac:dyDescent="0.2">
      <c r="A355" s="66" t="s">
        <v>331</v>
      </c>
      <c r="B355" s="61" t="s">
        <v>309</v>
      </c>
      <c r="C355" s="61" t="s">
        <v>433</v>
      </c>
      <c r="D355" s="61" t="s">
        <v>319</v>
      </c>
      <c r="E355" s="61" t="s">
        <v>308</v>
      </c>
      <c r="F355" s="61" t="s">
        <v>522</v>
      </c>
      <c r="G355" s="61" t="s">
        <v>258</v>
      </c>
      <c r="H355" s="46">
        <v>4244740</v>
      </c>
      <c r="I355" s="46">
        <v>3780189.06</v>
      </c>
      <c r="J355" s="46">
        <v>3314573.53</v>
      </c>
      <c r="K355" s="46">
        <f t="shared" si="74"/>
        <v>87.682744894246099</v>
      </c>
    </row>
    <row r="356" spans="1:11" ht="37.5" x14ac:dyDescent="0.2">
      <c r="A356" s="66" t="s">
        <v>281</v>
      </c>
      <c r="B356" s="61" t="s">
        <v>309</v>
      </c>
      <c r="C356" s="61" t="s">
        <v>433</v>
      </c>
      <c r="D356" s="61" t="s">
        <v>319</v>
      </c>
      <c r="E356" s="61" t="s">
        <v>308</v>
      </c>
      <c r="F356" s="61" t="s">
        <v>522</v>
      </c>
      <c r="G356" s="61" t="s">
        <v>282</v>
      </c>
      <c r="H356" s="46">
        <v>4192195</v>
      </c>
      <c r="I356" s="46">
        <v>3727644.06</v>
      </c>
      <c r="J356" s="46">
        <v>3262712.07</v>
      </c>
      <c r="K356" s="46">
        <f t="shared" si="74"/>
        <v>87.527457490133855</v>
      </c>
    </row>
    <row r="357" spans="1:11" ht="56.25" x14ac:dyDescent="0.2">
      <c r="A357" s="66" t="s">
        <v>283</v>
      </c>
      <c r="B357" s="61" t="s">
        <v>309</v>
      </c>
      <c r="C357" s="61" t="s">
        <v>433</v>
      </c>
      <c r="D357" s="61" t="s">
        <v>319</v>
      </c>
      <c r="E357" s="61" t="s">
        <v>308</v>
      </c>
      <c r="F357" s="61" t="s">
        <v>522</v>
      </c>
      <c r="G357" s="61" t="s">
        <v>284</v>
      </c>
      <c r="H357" s="46">
        <v>4192195</v>
      </c>
      <c r="I357" s="46">
        <v>3727644.06</v>
      </c>
      <c r="J357" s="46">
        <v>3262712.07</v>
      </c>
      <c r="K357" s="46">
        <f t="shared" si="74"/>
        <v>87.527457490133855</v>
      </c>
    </row>
    <row r="358" spans="1:11" ht="56.25" x14ac:dyDescent="0.2">
      <c r="A358" s="66" t="s">
        <v>314</v>
      </c>
      <c r="B358" s="61" t="s">
        <v>309</v>
      </c>
      <c r="C358" s="61" t="s">
        <v>433</v>
      </c>
      <c r="D358" s="61" t="s">
        <v>319</v>
      </c>
      <c r="E358" s="119" t="s">
        <v>308</v>
      </c>
      <c r="F358" s="119" t="s">
        <v>522</v>
      </c>
      <c r="G358" s="119" t="s">
        <v>315</v>
      </c>
      <c r="H358" s="46">
        <v>52545</v>
      </c>
      <c r="I358" s="46">
        <v>52545</v>
      </c>
      <c r="J358" s="46">
        <v>51861.46</v>
      </c>
      <c r="K358" s="46">
        <f t="shared" si="74"/>
        <v>98.699134075554284</v>
      </c>
    </row>
    <row r="359" spans="1:11" ht="18.75" x14ac:dyDescent="0.2">
      <c r="A359" s="66" t="s">
        <v>316</v>
      </c>
      <c r="B359" s="61" t="s">
        <v>309</v>
      </c>
      <c r="C359" s="61" t="s">
        <v>433</v>
      </c>
      <c r="D359" s="61" t="s">
        <v>319</v>
      </c>
      <c r="E359" s="61" t="s">
        <v>308</v>
      </c>
      <c r="F359" s="61" t="s">
        <v>522</v>
      </c>
      <c r="G359" s="61" t="s">
        <v>317</v>
      </c>
      <c r="H359" s="46">
        <v>52545</v>
      </c>
      <c r="I359" s="46">
        <v>52545</v>
      </c>
      <c r="J359" s="46">
        <v>51861.46</v>
      </c>
      <c r="K359" s="46">
        <f t="shared" si="74"/>
        <v>98.699134075554284</v>
      </c>
    </row>
    <row r="360" spans="1:11" ht="56.25" x14ac:dyDescent="0.2">
      <c r="A360" s="62" t="s">
        <v>276</v>
      </c>
      <c r="B360" s="63" t="s">
        <v>309</v>
      </c>
      <c r="C360" s="63" t="s">
        <v>433</v>
      </c>
      <c r="D360" s="63" t="s">
        <v>373</v>
      </c>
      <c r="E360" s="63" t="s">
        <v>258</v>
      </c>
      <c r="F360" s="63" t="s">
        <v>258</v>
      </c>
      <c r="G360" s="63" t="s">
        <v>258</v>
      </c>
      <c r="H360" s="60">
        <f>H361</f>
        <v>3295229</v>
      </c>
      <c r="I360" s="60">
        <f t="shared" ref="I360:J360" si="81">I361</f>
        <v>3544050</v>
      </c>
      <c r="J360" s="60">
        <f t="shared" si="81"/>
        <v>3514378.53</v>
      </c>
      <c r="K360" s="60">
        <f t="shared" si="74"/>
        <v>99.162780716976343</v>
      </c>
    </row>
    <row r="361" spans="1:11" ht="37.5" x14ac:dyDescent="0.2">
      <c r="A361" s="62" t="s">
        <v>307</v>
      </c>
      <c r="B361" s="63" t="s">
        <v>309</v>
      </c>
      <c r="C361" s="63" t="s">
        <v>433</v>
      </c>
      <c r="D361" s="63" t="s">
        <v>373</v>
      </c>
      <c r="E361" s="63" t="s">
        <v>308</v>
      </c>
      <c r="F361" s="63" t="s">
        <v>258</v>
      </c>
      <c r="G361" s="63" t="s">
        <v>258</v>
      </c>
      <c r="H361" s="60">
        <f>H362</f>
        <v>3295229</v>
      </c>
      <c r="I361" s="60">
        <f t="shared" ref="I361:J361" si="82">I362</f>
        <v>3544050</v>
      </c>
      <c r="J361" s="60">
        <f t="shared" si="82"/>
        <v>3514378.53</v>
      </c>
      <c r="K361" s="60">
        <f t="shared" si="74"/>
        <v>99.162780716976343</v>
      </c>
    </row>
    <row r="362" spans="1:11" ht="37.5" x14ac:dyDescent="0.2">
      <c r="A362" s="66" t="s">
        <v>276</v>
      </c>
      <c r="B362" s="61" t="s">
        <v>309</v>
      </c>
      <c r="C362" s="61" t="s">
        <v>433</v>
      </c>
      <c r="D362" s="61" t="s">
        <v>373</v>
      </c>
      <c r="E362" s="61" t="s">
        <v>308</v>
      </c>
      <c r="F362" s="61" t="s">
        <v>435</v>
      </c>
      <c r="G362" s="61" t="s">
        <v>258</v>
      </c>
      <c r="H362" s="46">
        <v>3295229</v>
      </c>
      <c r="I362" s="46">
        <v>3544050</v>
      </c>
      <c r="J362" s="46">
        <v>3514378.53</v>
      </c>
      <c r="K362" s="46">
        <f t="shared" si="74"/>
        <v>99.162780716976343</v>
      </c>
    </row>
    <row r="363" spans="1:11" ht="93.75" x14ac:dyDescent="0.2">
      <c r="A363" s="66" t="s">
        <v>277</v>
      </c>
      <c r="B363" s="61" t="s">
        <v>309</v>
      </c>
      <c r="C363" s="61" t="s">
        <v>433</v>
      </c>
      <c r="D363" s="61" t="s">
        <v>373</v>
      </c>
      <c r="E363" s="119" t="s">
        <v>308</v>
      </c>
      <c r="F363" s="119" t="s">
        <v>435</v>
      </c>
      <c r="G363" s="119" t="s">
        <v>278</v>
      </c>
      <c r="H363" s="46">
        <v>3295229</v>
      </c>
      <c r="I363" s="46">
        <v>3544050</v>
      </c>
      <c r="J363" s="46">
        <v>3514378.53</v>
      </c>
      <c r="K363" s="46">
        <f t="shared" si="74"/>
        <v>99.162780716976343</v>
      </c>
    </row>
    <row r="364" spans="1:11" ht="37.5" x14ac:dyDescent="0.2">
      <c r="A364" s="66" t="s">
        <v>279</v>
      </c>
      <c r="B364" s="61" t="s">
        <v>309</v>
      </c>
      <c r="C364" s="61" t="s">
        <v>433</v>
      </c>
      <c r="D364" s="61" t="s">
        <v>373</v>
      </c>
      <c r="E364" s="61" t="s">
        <v>308</v>
      </c>
      <c r="F364" s="61" t="s">
        <v>435</v>
      </c>
      <c r="G364" s="61" t="s">
        <v>280</v>
      </c>
      <c r="H364" s="46">
        <v>3295229</v>
      </c>
      <c r="I364" s="46">
        <v>3544050</v>
      </c>
      <c r="J364" s="46">
        <v>3514378.53</v>
      </c>
      <c r="K364" s="46">
        <f t="shared" si="74"/>
        <v>99.162780716976343</v>
      </c>
    </row>
    <row r="365" spans="1:11" ht="37.5" x14ac:dyDescent="0.2">
      <c r="A365" s="62" t="s">
        <v>523</v>
      </c>
      <c r="B365" s="63" t="s">
        <v>309</v>
      </c>
      <c r="C365" s="63" t="s">
        <v>433</v>
      </c>
      <c r="D365" s="63" t="s">
        <v>336</v>
      </c>
      <c r="E365" s="63" t="s">
        <v>258</v>
      </c>
      <c r="F365" s="63" t="s">
        <v>258</v>
      </c>
      <c r="G365" s="65" t="s">
        <v>258</v>
      </c>
      <c r="H365" s="60">
        <f>H366</f>
        <v>8130423</v>
      </c>
      <c r="I365" s="60">
        <f t="shared" ref="I365:J365" si="83">I366</f>
        <v>8625443.6699999999</v>
      </c>
      <c r="J365" s="60">
        <f t="shared" si="83"/>
        <v>8558968.4000000004</v>
      </c>
      <c r="K365" s="60">
        <f t="shared" si="74"/>
        <v>99.229311876081155</v>
      </c>
    </row>
    <row r="366" spans="1:11" ht="37.5" x14ac:dyDescent="0.2">
      <c r="A366" s="62" t="s">
        <v>307</v>
      </c>
      <c r="B366" s="63" t="s">
        <v>309</v>
      </c>
      <c r="C366" s="63" t="s">
        <v>433</v>
      </c>
      <c r="D366" s="63" t="s">
        <v>336</v>
      </c>
      <c r="E366" s="63" t="s">
        <v>308</v>
      </c>
      <c r="F366" s="63" t="s">
        <v>258</v>
      </c>
      <c r="G366" s="63" t="s">
        <v>258</v>
      </c>
      <c r="H366" s="60">
        <f>H367</f>
        <v>8130423</v>
      </c>
      <c r="I366" s="60">
        <f t="shared" ref="I366:J366" si="84">I367</f>
        <v>8625443.6699999999</v>
      </c>
      <c r="J366" s="60">
        <f t="shared" si="84"/>
        <v>8558968.4000000004</v>
      </c>
      <c r="K366" s="60">
        <f t="shared" si="74"/>
        <v>99.229311876081155</v>
      </c>
    </row>
    <row r="367" spans="1:11" ht="56.25" x14ac:dyDescent="0.2">
      <c r="A367" s="66" t="s">
        <v>332</v>
      </c>
      <c r="B367" s="61" t="s">
        <v>309</v>
      </c>
      <c r="C367" s="61" t="s">
        <v>433</v>
      </c>
      <c r="D367" s="61" t="s">
        <v>336</v>
      </c>
      <c r="E367" s="61" t="s">
        <v>308</v>
      </c>
      <c r="F367" s="61" t="s">
        <v>465</v>
      </c>
      <c r="G367" s="61" t="s">
        <v>258</v>
      </c>
      <c r="H367" s="46">
        <v>8130423</v>
      </c>
      <c r="I367" s="46">
        <v>8625443.6699999999</v>
      </c>
      <c r="J367" s="46">
        <v>8558968.4000000004</v>
      </c>
      <c r="K367" s="46">
        <f t="shared" si="74"/>
        <v>99.229311876081155</v>
      </c>
    </row>
    <row r="368" spans="1:11" ht="93.75" x14ac:dyDescent="0.2">
      <c r="A368" s="66" t="s">
        <v>277</v>
      </c>
      <c r="B368" s="61" t="s">
        <v>309</v>
      </c>
      <c r="C368" s="61" t="s">
        <v>433</v>
      </c>
      <c r="D368" s="61" t="s">
        <v>336</v>
      </c>
      <c r="E368" s="61" t="s">
        <v>308</v>
      </c>
      <c r="F368" s="61" t="s">
        <v>465</v>
      </c>
      <c r="G368" s="61" t="s">
        <v>278</v>
      </c>
      <c r="H368" s="46">
        <v>4272988</v>
      </c>
      <c r="I368" s="46">
        <v>4634198</v>
      </c>
      <c r="J368" s="46">
        <v>4608790.68</v>
      </c>
      <c r="K368" s="46">
        <f t="shared" si="74"/>
        <v>99.451742890571353</v>
      </c>
    </row>
    <row r="369" spans="1:11" ht="37.5" x14ac:dyDescent="0.2">
      <c r="A369" s="66" t="s">
        <v>333</v>
      </c>
      <c r="B369" s="61" t="s">
        <v>309</v>
      </c>
      <c r="C369" s="61" t="s">
        <v>433</v>
      </c>
      <c r="D369" s="61" t="s">
        <v>336</v>
      </c>
      <c r="E369" s="61" t="s">
        <v>308</v>
      </c>
      <c r="F369" s="61" t="s">
        <v>465</v>
      </c>
      <c r="G369" s="61" t="s">
        <v>334</v>
      </c>
      <c r="H369" s="46">
        <v>4272988</v>
      </c>
      <c r="I369" s="46">
        <v>4634198</v>
      </c>
      <c r="J369" s="46">
        <v>4608790.68</v>
      </c>
      <c r="K369" s="46">
        <f t="shared" si="74"/>
        <v>99.451742890571353</v>
      </c>
    </row>
    <row r="370" spans="1:11" ht="37.5" x14ac:dyDescent="0.2">
      <c r="A370" s="66" t="s">
        <v>281</v>
      </c>
      <c r="B370" s="61" t="s">
        <v>309</v>
      </c>
      <c r="C370" s="61" t="s">
        <v>433</v>
      </c>
      <c r="D370" s="61" t="s">
        <v>336</v>
      </c>
      <c r="E370" s="61" t="s">
        <v>308</v>
      </c>
      <c r="F370" s="61" t="s">
        <v>465</v>
      </c>
      <c r="G370" s="61" t="s">
        <v>282</v>
      </c>
      <c r="H370" s="46">
        <v>3851495</v>
      </c>
      <c r="I370" s="46">
        <v>3985305.67</v>
      </c>
      <c r="J370" s="46">
        <v>3944737.72</v>
      </c>
      <c r="K370" s="46">
        <f t="shared" si="74"/>
        <v>98.982061769931946</v>
      </c>
    </row>
    <row r="371" spans="1:11" ht="56.25" x14ac:dyDescent="0.2">
      <c r="A371" s="66" t="s">
        <v>283</v>
      </c>
      <c r="B371" s="61" t="s">
        <v>309</v>
      </c>
      <c r="C371" s="61" t="s">
        <v>433</v>
      </c>
      <c r="D371" s="61" t="s">
        <v>336</v>
      </c>
      <c r="E371" s="61" t="s">
        <v>308</v>
      </c>
      <c r="F371" s="61" t="s">
        <v>465</v>
      </c>
      <c r="G371" s="61" t="s">
        <v>284</v>
      </c>
      <c r="H371" s="46">
        <v>3851495</v>
      </c>
      <c r="I371" s="46">
        <v>3985305.67</v>
      </c>
      <c r="J371" s="46">
        <v>3944737.72</v>
      </c>
      <c r="K371" s="46">
        <f t="shared" si="74"/>
        <v>98.982061769931946</v>
      </c>
    </row>
    <row r="372" spans="1:11" ht="21" customHeight="1" x14ac:dyDescent="0.2">
      <c r="A372" s="66" t="s">
        <v>285</v>
      </c>
      <c r="B372" s="61" t="s">
        <v>309</v>
      </c>
      <c r="C372" s="61" t="s">
        <v>433</v>
      </c>
      <c r="D372" s="61" t="s">
        <v>336</v>
      </c>
      <c r="E372" s="119" t="s">
        <v>308</v>
      </c>
      <c r="F372" s="119" t="s">
        <v>465</v>
      </c>
      <c r="G372" s="119" t="s">
        <v>286</v>
      </c>
      <c r="H372" s="46">
        <v>5940</v>
      </c>
      <c r="I372" s="46">
        <v>5940</v>
      </c>
      <c r="J372" s="46">
        <v>5440</v>
      </c>
      <c r="K372" s="46">
        <f t="shared" si="74"/>
        <v>91.582491582491585</v>
      </c>
    </row>
    <row r="373" spans="1:11" ht="26.25" customHeight="1" x14ac:dyDescent="0.2">
      <c r="A373" s="66" t="s">
        <v>287</v>
      </c>
      <c r="B373" s="61" t="s">
        <v>309</v>
      </c>
      <c r="C373" s="61" t="s">
        <v>433</v>
      </c>
      <c r="D373" s="61" t="s">
        <v>336</v>
      </c>
      <c r="E373" s="61" t="s">
        <v>308</v>
      </c>
      <c r="F373" s="61" t="s">
        <v>465</v>
      </c>
      <c r="G373" s="61" t="s">
        <v>288</v>
      </c>
      <c r="H373" s="46">
        <v>5940</v>
      </c>
      <c r="I373" s="46">
        <v>5940</v>
      </c>
      <c r="J373" s="46">
        <v>5440</v>
      </c>
      <c r="K373" s="46">
        <f t="shared" si="74"/>
        <v>91.582491582491585</v>
      </c>
    </row>
    <row r="374" spans="1:11" ht="37.5" x14ac:dyDescent="0.2">
      <c r="A374" s="62" t="s">
        <v>524</v>
      </c>
      <c r="B374" s="63" t="s">
        <v>309</v>
      </c>
      <c r="C374" s="63" t="s">
        <v>433</v>
      </c>
      <c r="D374" s="63" t="s">
        <v>310</v>
      </c>
      <c r="E374" s="63" t="s">
        <v>258</v>
      </c>
      <c r="F374" s="63" t="s">
        <v>258</v>
      </c>
      <c r="G374" s="63" t="s">
        <v>258</v>
      </c>
      <c r="H374" s="60">
        <f>H375</f>
        <v>5535504</v>
      </c>
      <c r="I374" s="60">
        <f t="shared" ref="I374:J374" si="85">I375</f>
        <v>6021022</v>
      </c>
      <c r="J374" s="60">
        <f t="shared" si="85"/>
        <v>5906796.4299999997</v>
      </c>
      <c r="K374" s="60">
        <f t="shared" si="74"/>
        <v>98.10288735035347</v>
      </c>
    </row>
    <row r="375" spans="1:11" ht="37.5" x14ac:dyDescent="0.2">
      <c r="A375" s="62" t="s">
        <v>307</v>
      </c>
      <c r="B375" s="63" t="s">
        <v>309</v>
      </c>
      <c r="C375" s="63" t="s">
        <v>433</v>
      </c>
      <c r="D375" s="63" t="s">
        <v>310</v>
      </c>
      <c r="E375" s="63" t="s">
        <v>308</v>
      </c>
      <c r="F375" s="63" t="s">
        <v>258</v>
      </c>
      <c r="G375" s="63" t="s">
        <v>258</v>
      </c>
      <c r="H375" s="60">
        <f>H376</f>
        <v>5535504</v>
      </c>
      <c r="I375" s="60">
        <f t="shared" ref="I375:J375" si="86">I376</f>
        <v>6021022</v>
      </c>
      <c r="J375" s="60">
        <f t="shared" si="86"/>
        <v>5906796.4299999997</v>
      </c>
      <c r="K375" s="60">
        <f t="shared" si="74"/>
        <v>98.10288735035347</v>
      </c>
    </row>
    <row r="376" spans="1:11" ht="56.25" x14ac:dyDescent="0.2">
      <c r="A376" s="66" t="s">
        <v>332</v>
      </c>
      <c r="B376" s="61" t="s">
        <v>309</v>
      </c>
      <c r="C376" s="61" t="s">
        <v>433</v>
      </c>
      <c r="D376" s="61" t="s">
        <v>310</v>
      </c>
      <c r="E376" s="61" t="s">
        <v>308</v>
      </c>
      <c r="F376" s="61" t="s">
        <v>465</v>
      </c>
      <c r="G376" s="61" t="s">
        <v>258</v>
      </c>
      <c r="H376" s="46">
        <v>5535504</v>
      </c>
      <c r="I376" s="46">
        <v>6021022</v>
      </c>
      <c r="J376" s="46">
        <v>5906796.4299999997</v>
      </c>
      <c r="K376" s="46">
        <f t="shared" si="74"/>
        <v>98.10288735035347</v>
      </c>
    </row>
    <row r="377" spans="1:11" ht="93.75" x14ac:dyDescent="0.2">
      <c r="A377" s="66" t="s">
        <v>277</v>
      </c>
      <c r="B377" s="61" t="s">
        <v>309</v>
      </c>
      <c r="C377" s="61" t="s">
        <v>433</v>
      </c>
      <c r="D377" s="61" t="s">
        <v>310</v>
      </c>
      <c r="E377" s="61" t="s">
        <v>308</v>
      </c>
      <c r="F377" s="61" t="s">
        <v>465</v>
      </c>
      <c r="G377" s="61" t="s">
        <v>278</v>
      </c>
      <c r="H377" s="46">
        <v>5218144</v>
      </c>
      <c r="I377" s="46">
        <v>5688662</v>
      </c>
      <c r="J377" s="46">
        <v>5586286.4299999997</v>
      </c>
      <c r="K377" s="46">
        <f t="shared" si="74"/>
        <v>98.200357658795681</v>
      </c>
    </row>
    <row r="378" spans="1:11" ht="37.5" x14ac:dyDescent="0.2">
      <c r="A378" s="66" t="s">
        <v>333</v>
      </c>
      <c r="B378" s="61" t="s">
        <v>309</v>
      </c>
      <c r="C378" s="61" t="s">
        <v>433</v>
      </c>
      <c r="D378" s="61" t="s">
        <v>310</v>
      </c>
      <c r="E378" s="61" t="s">
        <v>308</v>
      </c>
      <c r="F378" s="61" t="s">
        <v>465</v>
      </c>
      <c r="G378" s="61" t="s">
        <v>334</v>
      </c>
      <c r="H378" s="46">
        <v>5218144</v>
      </c>
      <c r="I378" s="46">
        <v>5688662</v>
      </c>
      <c r="J378" s="46">
        <v>5586286.4299999997</v>
      </c>
      <c r="K378" s="46">
        <f t="shared" si="74"/>
        <v>98.200357658795681</v>
      </c>
    </row>
    <row r="379" spans="1:11" ht="37.5" x14ac:dyDescent="0.2">
      <c r="A379" s="66" t="s">
        <v>281</v>
      </c>
      <c r="B379" s="61" t="s">
        <v>309</v>
      </c>
      <c r="C379" s="61" t="s">
        <v>433</v>
      </c>
      <c r="D379" s="61" t="s">
        <v>310</v>
      </c>
      <c r="E379" s="119" t="s">
        <v>308</v>
      </c>
      <c r="F379" s="119" t="s">
        <v>465</v>
      </c>
      <c r="G379" s="119" t="s">
        <v>282</v>
      </c>
      <c r="H379" s="46">
        <v>317360</v>
      </c>
      <c r="I379" s="46">
        <v>332360</v>
      </c>
      <c r="J379" s="46">
        <v>320510</v>
      </c>
      <c r="K379" s="46">
        <f t="shared" si="74"/>
        <v>96.434588999879651</v>
      </c>
    </row>
    <row r="380" spans="1:11" ht="56.25" x14ac:dyDescent="0.2">
      <c r="A380" s="66" t="s">
        <v>283</v>
      </c>
      <c r="B380" s="61" t="s">
        <v>309</v>
      </c>
      <c r="C380" s="61" t="s">
        <v>433</v>
      </c>
      <c r="D380" s="61" t="s">
        <v>310</v>
      </c>
      <c r="E380" s="61" t="s">
        <v>308</v>
      </c>
      <c r="F380" s="61" t="s">
        <v>465</v>
      </c>
      <c r="G380" s="61" t="s">
        <v>284</v>
      </c>
      <c r="H380" s="46">
        <v>317360</v>
      </c>
      <c r="I380" s="46">
        <v>332360</v>
      </c>
      <c r="J380" s="46">
        <v>320510</v>
      </c>
      <c r="K380" s="46">
        <f t="shared" si="74"/>
        <v>96.434588999879651</v>
      </c>
    </row>
    <row r="381" spans="1:11" ht="112.5" x14ac:dyDescent="0.2">
      <c r="A381" s="62" t="s">
        <v>525</v>
      </c>
      <c r="B381" s="63" t="s">
        <v>309</v>
      </c>
      <c r="C381" s="63" t="s">
        <v>433</v>
      </c>
      <c r="D381" s="63" t="s">
        <v>290</v>
      </c>
      <c r="E381" s="63" t="s">
        <v>258</v>
      </c>
      <c r="F381" s="63" t="s">
        <v>258</v>
      </c>
      <c r="G381" s="65" t="s">
        <v>258</v>
      </c>
      <c r="H381" s="60">
        <f>H382</f>
        <v>277200</v>
      </c>
      <c r="I381" s="60">
        <f t="shared" ref="I381:J381" si="87">I382</f>
        <v>233844</v>
      </c>
      <c r="J381" s="60">
        <f t="shared" si="87"/>
        <v>233844</v>
      </c>
      <c r="K381" s="60">
        <f t="shared" si="74"/>
        <v>100</v>
      </c>
    </row>
    <row r="382" spans="1:11" ht="37.5" x14ac:dyDescent="0.2">
      <c r="A382" s="62" t="s">
        <v>307</v>
      </c>
      <c r="B382" s="63" t="s">
        <v>309</v>
      </c>
      <c r="C382" s="63" t="s">
        <v>433</v>
      </c>
      <c r="D382" s="63" t="s">
        <v>290</v>
      </c>
      <c r="E382" s="63" t="s">
        <v>308</v>
      </c>
      <c r="F382" s="63" t="s">
        <v>258</v>
      </c>
      <c r="G382" s="63" t="s">
        <v>258</v>
      </c>
      <c r="H382" s="60">
        <f>H383</f>
        <v>277200</v>
      </c>
      <c r="I382" s="60">
        <f t="shared" ref="I382:J382" si="88">I383</f>
        <v>233844</v>
      </c>
      <c r="J382" s="60">
        <f t="shared" si="88"/>
        <v>233844</v>
      </c>
      <c r="K382" s="60">
        <f t="shared" si="74"/>
        <v>100</v>
      </c>
    </row>
    <row r="383" spans="1:11" ht="112.5" x14ac:dyDescent="0.2">
      <c r="A383" s="66" t="s">
        <v>335</v>
      </c>
      <c r="B383" s="61" t="s">
        <v>309</v>
      </c>
      <c r="C383" s="61" t="s">
        <v>433</v>
      </c>
      <c r="D383" s="61" t="s">
        <v>290</v>
      </c>
      <c r="E383" s="61" t="s">
        <v>308</v>
      </c>
      <c r="F383" s="61" t="s">
        <v>526</v>
      </c>
      <c r="G383" s="61" t="s">
        <v>258</v>
      </c>
      <c r="H383" s="46">
        <v>277200</v>
      </c>
      <c r="I383" s="46">
        <v>233844</v>
      </c>
      <c r="J383" s="46">
        <v>233844</v>
      </c>
      <c r="K383" s="46">
        <f t="shared" si="74"/>
        <v>100</v>
      </c>
    </row>
    <row r="384" spans="1:11" ht="18.75" x14ac:dyDescent="0.2">
      <c r="A384" s="66" t="s">
        <v>321</v>
      </c>
      <c r="B384" s="61" t="s">
        <v>309</v>
      </c>
      <c r="C384" s="61" t="s">
        <v>433</v>
      </c>
      <c r="D384" s="61" t="s">
        <v>290</v>
      </c>
      <c r="E384" s="61" t="s">
        <v>308</v>
      </c>
      <c r="F384" s="61" t="s">
        <v>526</v>
      </c>
      <c r="G384" s="61" t="s">
        <v>322</v>
      </c>
      <c r="H384" s="46">
        <v>111600</v>
      </c>
      <c r="I384" s="46">
        <v>32400</v>
      </c>
      <c r="J384" s="46">
        <v>32400</v>
      </c>
      <c r="K384" s="46">
        <f t="shared" si="74"/>
        <v>100</v>
      </c>
    </row>
    <row r="385" spans="1:11" ht="37.5" x14ac:dyDescent="0.2">
      <c r="A385" s="66" t="s">
        <v>401</v>
      </c>
      <c r="B385" s="61" t="s">
        <v>309</v>
      </c>
      <c r="C385" s="61" t="s">
        <v>433</v>
      </c>
      <c r="D385" s="61" t="s">
        <v>290</v>
      </c>
      <c r="E385" s="61" t="s">
        <v>308</v>
      </c>
      <c r="F385" s="61" t="s">
        <v>526</v>
      </c>
      <c r="G385" s="61" t="s">
        <v>402</v>
      </c>
      <c r="H385" s="46">
        <v>111600</v>
      </c>
      <c r="I385" s="46">
        <v>32400</v>
      </c>
      <c r="J385" s="46">
        <v>32400</v>
      </c>
      <c r="K385" s="46">
        <f t="shared" si="74"/>
        <v>100</v>
      </c>
    </row>
    <row r="386" spans="1:11" ht="35.25" customHeight="1" x14ac:dyDescent="0.2">
      <c r="A386" s="66" t="s">
        <v>314</v>
      </c>
      <c r="B386" s="61" t="s">
        <v>309</v>
      </c>
      <c r="C386" s="61" t="s">
        <v>433</v>
      </c>
      <c r="D386" s="61" t="s">
        <v>290</v>
      </c>
      <c r="E386" s="119" t="s">
        <v>308</v>
      </c>
      <c r="F386" s="119" t="s">
        <v>526</v>
      </c>
      <c r="G386" s="119" t="s">
        <v>315</v>
      </c>
      <c r="H386" s="46">
        <v>165600</v>
      </c>
      <c r="I386" s="46">
        <v>201444</v>
      </c>
      <c r="J386" s="46">
        <v>201444</v>
      </c>
      <c r="K386" s="46">
        <f t="shared" si="74"/>
        <v>100</v>
      </c>
    </row>
    <row r="387" spans="1:11" ht="24" customHeight="1" x14ac:dyDescent="0.2">
      <c r="A387" s="66" t="s">
        <v>316</v>
      </c>
      <c r="B387" s="61" t="s">
        <v>309</v>
      </c>
      <c r="C387" s="61" t="s">
        <v>433</v>
      </c>
      <c r="D387" s="61" t="s">
        <v>290</v>
      </c>
      <c r="E387" s="61" t="s">
        <v>308</v>
      </c>
      <c r="F387" s="61" t="s">
        <v>526</v>
      </c>
      <c r="G387" s="61" t="s">
        <v>317</v>
      </c>
      <c r="H387" s="46">
        <v>165600</v>
      </c>
      <c r="I387" s="46">
        <v>201444</v>
      </c>
      <c r="J387" s="46">
        <v>201444</v>
      </c>
      <c r="K387" s="46">
        <f t="shared" si="74"/>
        <v>100</v>
      </c>
    </row>
    <row r="388" spans="1:11" ht="36" customHeight="1" x14ac:dyDescent="0.2">
      <c r="A388" s="62" t="s">
        <v>527</v>
      </c>
      <c r="B388" s="63" t="s">
        <v>309</v>
      </c>
      <c r="C388" s="63" t="s">
        <v>433</v>
      </c>
      <c r="D388" s="63" t="s">
        <v>297</v>
      </c>
      <c r="E388" s="63" t="s">
        <v>258</v>
      </c>
      <c r="F388" s="63" t="s">
        <v>258</v>
      </c>
      <c r="G388" s="63" t="s">
        <v>258</v>
      </c>
      <c r="H388" s="60">
        <f>H389</f>
        <v>3049599</v>
      </c>
      <c r="I388" s="60">
        <f t="shared" ref="I388:J388" si="89">I389</f>
        <v>2948481</v>
      </c>
      <c r="J388" s="60">
        <f t="shared" si="89"/>
        <v>2875460.59</v>
      </c>
      <c r="K388" s="60">
        <f t="shared" si="74"/>
        <v>97.523456654460375</v>
      </c>
    </row>
    <row r="389" spans="1:11" ht="37.5" x14ac:dyDescent="0.2">
      <c r="A389" s="62" t="s">
        <v>307</v>
      </c>
      <c r="B389" s="63" t="s">
        <v>309</v>
      </c>
      <c r="C389" s="63" t="s">
        <v>433</v>
      </c>
      <c r="D389" s="63" t="s">
        <v>297</v>
      </c>
      <c r="E389" s="63" t="s">
        <v>308</v>
      </c>
      <c r="F389" s="63" t="s">
        <v>258</v>
      </c>
      <c r="G389" s="63" t="s">
        <v>258</v>
      </c>
      <c r="H389" s="60">
        <f>H390</f>
        <v>3049599</v>
      </c>
      <c r="I389" s="60">
        <f t="shared" ref="I389:J389" si="90">I390</f>
        <v>2948481</v>
      </c>
      <c r="J389" s="60">
        <f t="shared" si="90"/>
        <v>2875460.59</v>
      </c>
      <c r="K389" s="60">
        <f t="shared" si="74"/>
        <v>97.523456654460375</v>
      </c>
    </row>
    <row r="390" spans="1:11" ht="56.25" x14ac:dyDescent="0.2">
      <c r="A390" s="66" t="s">
        <v>332</v>
      </c>
      <c r="B390" s="61" t="s">
        <v>309</v>
      </c>
      <c r="C390" s="61" t="s">
        <v>433</v>
      </c>
      <c r="D390" s="61" t="s">
        <v>297</v>
      </c>
      <c r="E390" s="61" t="s">
        <v>308</v>
      </c>
      <c r="F390" s="61" t="s">
        <v>465</v>
      </c>
      <c r="G390" s="61" t="s">
        <v>258</v>
      </c>
      <c r="H390" s="46">
        <v>3049599</v>
      </c>
      <c r="I390" s="46">
        <v>2948481</v>
      </c>
      <c r="J390" s="46">
        <v>2875460.59</v>
      </c>
      <c r="K390" s="46">
        <f t="shared" si="74"/>
        <v>97.523456654460375</v>
      </c>
    </row>
    <row r="391" spans="1:11" ht="93.75" x14ac:dyDescent="0.2">
      <c r="A391" s="66" t="s">
        <v>277</v>
      </c>
      <c r="B391" s="61" t="s">
        <v>309</v>
      </c>
      <c r="C391" s="61" t="s">
        <v>433</v>
      </c>
      <c r="D391" s="61" t="s">
        <v>297</v>
      </c>
      <c r="E391" s="61" t="s">
        <v>308</v>
      </c>
      <c r="F391" s="61" t="s">
        <v>465</v>
      </c>
      <c r="G391" s="61" t="s">
        <v>278</v>
      </c>
      <c r="H391" s="46">
        <v>2960834</v>
      </c>
      <c r="I391" s="46">
        <v>2859716</v>
      </c>
      <c r="J391" s="46">
        <v>2814274.24</v>
      </c>
      <c r="K391" s="46">
        <f t="shared" si="74"/>
        <v>98.410969480885527</v>
      </c>
    </row>
    <row r="392" spans="1:11" ht="37.5" x14ac:dyDescent="0.2">
      <c r="A392" s="66" t="s">
        <v>333</v>
      </c>
      <c r="B392" s="61" t="s">
        <v>309</v>
      </c>
      <c r="C392" s="61" t="s">
        <v>433</v>
      </c>
      <c r="D392" s="61" t="s">
        <v>297</v>
      </c>
      <c r="E392" s="61" t="s">
        <v>308</v>
      </c>
      <c r="F392" s="61" t="s">
        <v>465</v>
      </c>
      <c r="G392" s="61" t="s">
        <v>334</v>
      </c>
      <c r="H392" s="46">
        <v>2960834</v>
      </c>
      <c r="I392" s="46">
        <v>2859716</v>
      </c>
      <c r="J392" s="46">
        <v>2814274.24</v>
      </c>
      <c r="K392" s="46">
        <f t="shared" si="74"/>
        <v>98.410969480885527</v>
      </c>
    </row>
    <row r="393" spans="1:11" ht="37.5" x14ac:dyDescent="0.2">
      <c r="A393" s="66" t="s">
        <v>281</v>
      </c>
      <c r="B393" s="61" t="s">
        <v>309</v>
      </c>
      <c r="C393" s="61" t="s">
        <v>433</v>
      </c>
      <c r="D393" s="61" t="s">
        <v>297</v>
      </c>
      <c r="E393" s="119" t="s">
        <v>308</v>
      </c>
      <c r="F393" s="119" t="s">
        <v>465</v>
      </c>
      <c r="G393" s="119" t="s">
        <v>282</v>
      </c>
      <c r="H393" s="46">
        <v>88765</v>
      </c>
      <c r="I393" s="46">
        <v>88765</v>
      </c>
      <c r="J393" s="46">
        <v>61186.35</v>
      </c>
      <c r="K393" s="46">
        <f t="shared" si="74"/>
        <v>68.930715935334874</v>
      </c>
    </row>
    <row r="394" spans="1:11" ht="56.25" x14ac:dyDescent="0.2">
      <c r="A394" s="66" t="s">
        <v>283</v>
      </c>
      <c r="B394" s="61" t="s">
        <v>309</v>
      </c>
      <c r="C394" s="61" t="s">
        <v>433</v>
      </c>
      <c r="D394" s="61" t="s">
        <v>297</v>
      </c>
      <c r="E394" s="61" t="s">
        <v>308</v>
      </c>
      <c r="F394" s="61" t="s">
        <v>465</v>
      </c>
      <c r="G394" s="61" t="s">
        <v>284</v>
      </c>
      <c r="H394" s="46">
        <v>88765</v>
      </c>
      <c r="I394" s="46">
        <v>88765</v>
      </c>
      <c r="J394" s="46">
        <v>61186.35</v>
      </c>
      <c r="K394" s="46">
        <f t="shared" si="74"/>
        <v>68.930715935334874</v>
      </c>
    </row>
    <row r="395" spans="1:11" ht="75" x14ac:dyDescent="0.2">
      <c r="A395" s="62" t="s">
        <v>1211</v>
      </c>
      <c r="B395" s="63" t="s">
        <v>309</v>
      </c>
      <c r="C395" s="63" t="s">
        <v>433</v>
      </c>
      <c r="D395" s="63" t="s">
        <v>502</v>
      </c>
      <c r="E395" s="63" t="s">
        <v>258</v>
      </c>
      <c r="F395" s="63" t="s">
        <v>258</v>
      </c>
      <c r="G395" s="65" t="s">
        <v>258</v>
      </c>
      <c r="H395" s="60">
        <f>H396</f>
        <v>1778181.82</v>
      </c>
      <c r="I395" s="60">
        <f t="shared" ref="I395:J395" si="91">I396</f>
        <v>1778181.82</v>
      </c>
      <c r="J395" s="60">
        <f t="shared" si="91"/>
        <v>1778181.82</v>
      </c>
      <c r="K395" s="60">
        <f t="shared" si="74"/>
        <v>100</v>
      </c>
    </row>
    <row r="396" spans="1:11" ht="37.5" x14ac:dyDescent="0.2">
      <c r="A396" s="62" t="s">
        <v>307</v>
      </c>
      <c r="B396" s="63" t="s">
        <v>309</v>
      </c>
      <c r="C396" s="63" t="s">
        <v>433</v>
      </c>
      <c r="D396" s="63" t="s">
        <v>502</v>
      </c>
      <c r="E396" s="63" t="s">
        <v>308</v>
      </c>
      <c r="F396" s="63" t="s">
        <v>258</v>
      </c>
      <c r="G396" s="63" t="s">
        <v>258</v>
      </c>
      <c r="H396" s="60">
        <f>H397</f>
        <v>1778181.82</v>
      </c>
      <c r="I396" s="60">
        <f t="shared" ref="I396:J396" si="92">I397</f>
        <v>1778181.82</v>
      </c>
      <c r="J396" s="60">
        <f t="shared" si="92"/>
        <v>1778181.82</v>
      </c>
      <c r="K396" s="60">
        <f t="shared" si="74"/>
        <v>100</v>
      </c>
    </row>
    <row r="397" spans="1:11" ht="56.25" x14ac:dyDescent="0.2">
      <c r="A397" s="66" t="s">
        <v>1211</v>
      </c>
      <c r="B397" s="61" t="s">
        <v>309</v>
      </c>
      <c r="C397" s="61" t="s">
        <v>433</v>
      </c>
      <c r="D397" s="61" t="s">
        <v>502</v>
      </c>
      <c r="E397" s="61" t="s">
        <v>308</v>
      </c>
      <c r="F397" s="61" t="s">
        <v>1212</v>
      </c>
      <c r="G397" s="61" t="s">
        <v>258</v>
      </c>
      <c r="H397" s="46">
        <v>1778181.82</v>
      </c>
      <c r="I397" s="46">
        <v>1778181.82</v>
      </c>
      <c r="J397" s="46">
        <v>1778181.82</v>
      </c>
      <c r="K397" s="46">
        <f t="shared" ref="K397:K486" si="93">J397/I397*100</f>
        <v>100</v>
      </c>
    </row>
    <row r="398" spans="1:11" ht="56.25" x14ac:dyDescent="0.2">
      <c r="A398" s="66" t="s">
        <v>314</v>
      </c>
      <c r="B398" s="61" t="s">
        <v>309</v>
      </c>
      <c r="C398" s="61" t="s">
        <v>433</v>
      </c>
      <c r="D398" s="61" t="s">
        <v>502</v>
      </c>
      <c r="E398" s="61" t="s">
        <v>308</v>
      </c>
      <c r="F398" s="61" t="s">
        <v>1212</v>
      </c>
      <c r="G398" s="61" t="s">
        <v>315</v>
      </c>
      <c r="H398" s="46">
        <v>1778181.82</v>
      </c>
      <c r="I398" s="46">
        <v>1778181.82</v>
      </c>
      <c r="J398" s="46">
        <v>1778181.82</v>
      </c>
      <c r="K398" s="46">
        <f t="shared" si="93"/>
        <v>100</v>
      </c>
    </row>
    <row r="399" spans="1:11" ht="18.75" x14ac:dyDescent="0.2">
      <c r="A399" s="66" t="s">
        <v>316</v>
      </c>
      <c r="B399" s="61" t="s">
        <v>309</v>
      </c>
      <c r="C399" s="61" t="s">
        <v>433</v>
      </c>
      <c r="D399" s="61" t="s">
        <v>502</v>
      </c>
      <c r="E399" s="61" t="s">
        <v>308</v>
      </c>
      <c r="F399" s="61" t="s">
        <v>1212</v>
      </c>
      <c r="G399" s="61" t="s">
        <v>317</v>
      </c>
      <c r="H399" s="46">
        <v>1778181.82</v>
      </c>
      <c r="I399" s="46">
        <v>1778181.82</v>
      </c>
      <c r="J399" s="46">
        <v>1778181.82</v>
      </c>
      <c r="K399" s="46">
        <f t="shared" si="93"/>
        <v>100</v>
      </c>
    </row>
    <row r="400" spans="1:11" ht="37.5" x14ac:dyDescent="0.2">
      <c r="A400" s="62" t="s">
        <v>1213</v>
      </c>
      <c r="B400" s="63" t="s">
        <v>309</v>
      </c>
      <c r="C400" s="63" t="s">
        <v>433</v>
      </c>
      <c r="D400" s="63" t="s">
        <v>1214</v>
      </c>
      <c r="E400" s="63" t="s">
        <v>258</v>
      </c>
      <c r="F400" s="63" t="s">
        <v>258</v>
      </c>
      <c r="G400" s="63" t="s">
        <v>258</v>
      </c>
      <c r="H400" s="60">
        <f>H401</f>
        <v>2888888.89</v>
      </c>
      <c r="I400" s="60">
        <f t="shared" ref="I400:J400" si="94">I401</f>
        <v>2888888.89</v>
      </c>
      <c r="J400" s="60">
        <f t="shared" si="94"/>
        <v>2888888.89</v>
      </c>
      <c r="K400" s="46">
        <f t="shared" si="93"/>
        <v>100</v>
      </c>
    </row>
    <row r="401" spans="1:15" ht="37.5" x14ac:dyDescent="0.2">
      <c r="A401" s="62" t="s">
        <v>307</v>
      </c>
      <c r="B401" s="63" t="s">
        <v>309</v>
      </c>
      <c r="C401" s="63" t="s">
        <v>433</v>
      </c>
      <c r="D401" s="63" t="s">
        <v>1214</v>
      </c>
      <c r="E401" s="63" t="s">
        <v>308</v>
      </c>
      <c r="F401" s="63" t="s">
        <v>258</v>
      </c>
      <c r="G401" s="63" t="s">
        <v>258</v>
      </c>
      <c r="H401" s="60">
        <f>H402</f>
        <v>2888888.89</v>
      </c>
      <c r="I401" s="60">
        <f t="shared" ref="I401:J401" si="95">I402</f>
        <v>2888888.89</v>
      </c>
      <c r="J401" s="60">
        <f t="shared" si="95"/>
        <v>2888888.89</v>
      </c>
      <c r="K401" s="46">
        <f t="shared" si="93"/>
        <v>100</v>
      </c>
    </row>
    <row r="402" spans="1:15" ht="112.5" x14ac:dyDescent="0.2">
      <c r="A402" s="66" t="s">
        <v>1215</v>
      </c>
      <c r="B402" s="61" t="s">
        <v>309</v>
      </c>
      <c r="C402" s="61" t="s">
        <v>433</v>
      </c>
      <c r="D402" s="61" t="s">
        <v>1214</v>
      </c>
      <c r="E402" s="61" t="s">
        <v>308</v>
      </c>
      <c r="F402" s="61" t="s">
        <v>528</v>
      </c>
      <c r="G402" s="61" t="s">
        <v>258</v>
      </c>
      <c r="H402" s="46">
        <v>2888888.89</v>
      </c>
      <c r="I402" s="46">
        <v>2888888.89</v>
      </c>
      <c r="J402" s="46">
        <v>2888888.89</v>
      </c>
      <c r="K402" s="46">
        <f t="shared" si="93"/>
        <v>100</v>
      </c>
    </row>
    <row r="403" spans="1:15" ht="56.25" x14ac:dyDescent="0.2">
      <c r="A403" s="66" t="s">
        <v>314</v>
      </c>
      <c r="B403" s="61" t="s">
        <v>309</v>
      </c>
      <c r="C403" s="61" t="s">
        <v>433</v>
      </c>
      <c r="D403" s="61" t="s">
        <v>1214</v>
      </c>
      <c r="E403" s="61" t="s">
        <v>308</v>
      </c>
      <c r="F403" s="61" t="s">
        <v>528</v>
      </c>
      <c r="G403" s="61" t="s">
        <v>315</v>
      </c>
      <c r="H403" s="46">
        <v>2888888.89</v>
      </c>
      <c r="I403" s="46">
        <v>2888888.89</v>
      </c>
      <c r="J403" s="46">
        <v>2888888.89</v>
      </c>
      <c r="K403" s="46">
        <f t="shared" si="93"/>
        <v>100</v>
      </c>
    </row>
    <row r="404" spans="1:15" ht="18.75" x14ac:dyDescent="0.2">
      <c r="A404" s="66" t="s">
        <v>316</v>
      </c>
      <c r="B404" s="61" t="s">
        <v>309</v>
      </c>
      <c r="C404" s="61" t="s">
        <v>433</v>
      </c>
      <c r="D404" s="61" t="s">
        <v>1214</v>
      </c>
      <c r="E404" s="61" t="s">
        <v>308</v>
      </c>
      <c r="F404" s="61" t="s">
        <v>528</v>
      </c>
      <c r="G404" s="61" t="s">
        <v>317</v>
      </c>
      <c r="H404" s="46">
        <v>2888888.89</v>
      </c>
      <c r="I404" s="46">
        <v>2888888.89</v>
      </c>
      <c r="J404" s="46">
        <v>2888888.89</v>
      </c>
      <c r="K404" s="46">
        <f t="shared" si="93"/>
        <v>100</v>
      </c>
    </row>
    <row r="405" spans="1:15" ht="18.75" x14ac:dyDescent="0.2">
      <c r="A405" s="62" t="s">
        <v>529</v>
      </c>
      <c r="B405" s="63" t="s">
        <v>348</v>
      </c>
      <c r="C405" s="64" t="s">
        <v>258</v>
      </c>
      <c r="D405" s="64" t="s">
        <v>258</v>
      </c>
      <c r="E405" s="64" t="s">
        <v>258</v>
      </c>
      <c r="F405" s="64" t="s">
        <v>258</v>
      </c>
      <c r="G405" s="64" t="s">
        <v>258</v>
      </c>
      <c r="H405" s="60">
        <f>H406+H411+H416</f>
        <v>105060241.32000001</v>
      </c>
      <c r="I405" s="60">
        <f t="shared" ref="I405:J405" si="96">I406+I411+I416</f>
        <v>21751988.399999999</v>
      </c>
      <c r="J405" s="60">
        <f t="shared" si="96"/>
        <v>21751988.399999999</v>
      </c>
      <c r="K405" s="60">
        <f t="shared" si="93"/>
        <v>100</v>
      </c>
      <c r="L405" s="28"/>
      <c r="M405" s="28"/>
      <c r="N405" s="28"/>
      <c r="O405" s="28"/>
    </row>
    <row r="406" spans="1:15" ht="75" x14ac:dyDescent="0.2">
      <c r="A406" s="62" t="s">
        <v>530</v>
      </c>
      <c r="B406" s="63" t="s">
        <v>348</v>
      </c>
      <c r="C406" s="63" t="s">
        <v>433</v>
      </c>
      <c r="D406" s="63" t="s">
        <v>274</v>
      </c>
      <c r="E406" s="64" t="s">
        <v>258</v>
      </c>
      <c r="F406" s="64" t="s">
        <v>258</v>
      </c>
      <c r="G406" s="64" t="s">
        <v>258</v>
      </c>
      <c r="H406" s="60">
        <f>H407</f>
        <v>10115269</v>
      </c>
      <c r="I406" s="60">
        <f t="shared" ref="I406:J406" si="97">I407</f>
        <v>1185021.3999999999</v>
      </c>
      <c r="J406" s="60">
        <f t="shared" si="97"/>
        <v>1185021.3999999999</v>
      </c>
      <c r="K406" s="60">
        <f t="shared" si="93"/>
        <v>100</v>
      </c>
      <c r="L406" s="28"/>
      <c r="M406" s="28"/>
      <c r="N406" s="28"/>
      <c r="O406" s="28"/>
    </row>
    <row r="407" spans="1:15" ht="18.75" x14ac:dyDescent="0.2">
      <c r="A407" s="62" t="s">
        <v>358</v>
      </c>
      <c r="B407" s="63" t="s">
        <v>348</v>
      </c>
      <c r="C407" s="63" t="s">
        <v>433</v>
      </c>
      <c r="D407" s="63" t="s">
        <v>274</v>
      </c>
      <c r="E407" s="63" t="s">
        <v>359</v>
      </c>
      <c r="F407" s="65" t="s">
        <v>258</v>
      </c>
      <c r="G407" s="65" t="s">
        <v>258</v>
      </c>
      <c r="H407" s="60">
        <f>H408</f>
        <v>10115269</v>
      </c>
      <c r="I407" s="60">
        <f t="shared" ref="I407:J407" si="98">I408</f>
        <v>1185021.3999999999</v>
      </c>
      <c r="J407" s="60">
        <f t="shared" si="98"/>
        <v>1185021.3999999999</v>
      </c>
      <c r="K407" s="60">
        <f t="shared" si="93"/>
        <v>100</v>
      </c>
      <c r="L407" s="28"/>
      <c r="M407" s="28"/>
      <c r="N407" s="28"/>
      <c r="O407" s="28"/>
    </row>
    <row r="408" spans="1:15" ht="37.5" x14ac:dyDescent="0.2">
      <c r="A408" s="66" t="s">
        <v>383</v>
      </c>
      <c r="B408" s="61" t="s">
        <v>348</v>
      </c>
      <c r="C408" s="61" t="s">
        <v>433</v>
      </c>
      <c r="D408" s="61" t="s">
        <v>274</v>
      </c>
      <c r="E408" s="61" t="s">
        <v>359</v>
      </c>
      <c r="F408" s="61" t="s">
        <v>503</v>
      </c>
      <c r="G408" s="67" t="s">
        <v>258</v>
      </c>
      <c r="H408" s="46">
        <v>10115269</v>
      </c>
      <c r="I408" s="46">
        <v>1185021.3999999999</v>
      </c>
      <c r="J408" s="46">
        <v>1185021.3999999999</v>
      </c>
      <c r="K408" s="46">
        <f t="shared" si="93"/>
        <v>100</v>
      </c>
      <c r="L408" s="28"/>
      <c r="M408" s="28"/>
      <c r="N408" s="28"/>
      <c r="O408" s="28"/>
    </row>
    <row r="409" spans="1:15" ht="37.5" x14ac:dyDescent="0.2">
      <c r="A409" s="66" t="s">
        <v>379</v>
      </c>
      <c r="B409" s="61" t="s">
        <v>348</v>
      </c>
      <c r="C409" s="61" t="s">
        <v>433</v>
      </c>
      <c r="D409" s="61" t="s">
        <v>274</v>
      </c>
      <c r="E409" s="61" t="s">
        <v>359</v>
      </c>
      <c r="F409" s="61" t="s">
        <v>503</v>
      </c>
      <c r="G409" s="61" t="s">
        <v>380</v>
      </c>
      <c r="H409" s="46">
        <v>10115269</v>
      </c>
      <c r="I409" s="46">
        <v>1185021.3999999999</v>
      </c>
      <c r="J409" s="46">
        <v>1185021.3999999999</v>
      </c>
      <c r="K409" s="46">
        <f t="shared" si="93"/>
        <v>100</v>
      </c>
      <c r="L409" s="28"/>
      <c r="M409" s="28"/>
      <c r="N409" s="28"/>
      <c r="O409" s="28"/>
    </row>
    <row r="410" spans="1:15" ht="18.75" x14ac:dyDescent="0.2">
      <c r="A410" s="66" t="s">
        <v>381</v>
      </c>
      <c r="B410" s="61" t="s">
        <v>348</v>
      </c>
      <c r="C410" s="61" t="s">
        <v>433</v>
      </c>
      <c r="D410" s="61" t="s">
        <v>274</v>
      </c>
      <c r="E410" s="61" t="s">
        <v>359</v>
      </c>
      <c r="F410" s="61" t="s">
        <v>503</v>
      </c>
      <c r="G410" s="61" t="s">
        <v>382</v>
      </c>
      <c r="H410" s="46">
        <v>10115269</v>
      </c>
      <c r="I410" s="46">
        <v>1185021.3999999999</v>
      </c>
      <c r="J410" s="46">
        <v>1185021.3999999999</v>
      </c>
      <c r="K410" s="46">
        <f t="shared" si="93"/>
        <v>100</v>
      </c>
      <c r="L410" s="28"/>
      <c r="M410" s="28"/>
      <c r="N410" s="28"/>
      <c r="O410" s="28"/>
    </row>
    <row r="411" spans="1:15" ht="56.25" x14ac:dyDescent="0.2">
      <c r="A411" s="62" t="s">
        <v>1216</v>
      </c>
      <c r="B411" s="63" t="s">
        <v>348</v>
      </c>
      <c r="C411" s="63" t="s">
        <v>433</v>
      </c>
      <c r="D411" s="63" t="s">
        <v>355</v>
      </c>
      <c r="E411" s="64" t="s">
        <v>258</v>
      </c>
      <c r="F411" s="64" t="s">
        <v>258</v>
      </c>
      <c r="G411" s="64" t="s">
        <v>258</v>
      </c>
      <c r="H411" s="60">
        <f>H412</f>
        <v>14869491.92</v>
      </c>
      <c r="I411" s="60">
        <f t="shared" ref="I411:J411" si="99">I412</f>
        <v>20566967</v>
      </c>
      <c r="J411" s="60">
        <f t="shared" si="99"/>
        <v>20566967</v>
      </c>
      <c r="K411" s="60">
        <f t="shared" si="93"/>
        <v>100</v>
      </c>
      <c r="L411" s="28"/>
      <c r="M411" s="28"/>
      <c r="N411" s="28"/>
      <c r="O411" s="28"/>
    </row>
    <row r="412" spans="1:15" ht="18.75" x14ac:dyDescent="0.2">
      <c r="A412" s="62" t="s">
        <v>358</v>
      </c>
      <c r="B412" s="63" t="s">
        <v>348</v>
      </c>
      <c r="C412" s="63" t="s">
        <v>433</v>
      </c>
      <c r="D412" s="63" t="s">
        <v>355</v>
      </c>
      <c r="E412" s="63" t="s">
        <v>359</v>
      </c>
      <c r="F412" s="65" t="s">
        <v>258</v>
      </c>
      <c r="G412" s="65" t="s">
        <v>258</v>
      </c>
      <c r="H412" s="60">
        <f>H413</f>
        <v>14869491.92</v>
      </c>
      <c r="I412" s="60">
        <f t="shared" ref="I412:J412" si="100">I413</f>
        <v>20566967</v>
      </c>
      <c r="J412" s="60">
        <f t="shared" si="100"/>
        <v>20566967</v>
      </c>
      <c r="K412" s="60">
        <f t="shared" si="93"/>
        <v>100</v>
      </c>
      <c r="L412" s="28"/>
      <c r="M412" s="28"/>
      <c r="N412" s="28"/>
      <c r="O412" s="28"/>
    </row>
    <row r="413" spans="1:15" ht="56.25" x14ac:dyDescent="0.2">
      <c r="A413" s="66" t="s">
        <v>1217</v>
      </c>
      <c r="B413" s="61" t="s">
        <v>348</v>
      </c>
      <c r="C413" s="61" t="s">
        <v>433</v>
      </c>
      <c r="D413" s="61" t="s">
        <v>355</v>
      </c>
      <c r="E413" s="61" t="s">
        <v>359</v>
      </c>
      <c r="F413" s="61" t="s">
        <v>1218</v>
      </c>
      <c r="G413" s="67" t="s">
        <v>258</v>
      </c>
      <c r="H413" s="46">
        <v>14869491.92</v>
      </c>
      <c r="I413" s="46">
        <v>20566967</v>
      </c>
      <c r="J413" s="46">
        <v>20566967</v>
      </c>
      <c r="K413" s="46">
        <f t="shared" si="93"/>
        <v>100</v>
      </c>
      <c r="L413" s="28"/>
      <c r="M413" s="28"/>
      <c r="N413" s="28"/>
      <c r="O413" s="28"/>
    </row>
    <row r="414" spans="1:15" ht="37.5" x14ac:dyDescent="0.2">
      <c r="A414" s="66" t="s">
        <v>379</v>
      </c>
      <c r="B414" s="61" t="s">
        <v>348</v>
      </c>
      <c r="C414" s="61" t="s">
        <v>433</v>
      </c>
      <c r="D414" s="61" t="s">
        <v>355</v>
      </c>
      <c r="E414" s="61" t="s">
        <v>359</v>
      </c>
      <c r="F414" s="61" t="s">
        <v>1218</v>
      </c>
      <c r="G414" s="61" t="s">
        <v>380</v>
      </c>
      <c r="H414" s="46">
        <v>14869491.92</v>
      </c>
      <c r="I414" s="46">
        <v>20566967</v>
      </c>
      <c r="J414" s="46">
        <v>20566967</v>
      </c>
      <c r="K414" s="46">
        <f t="shared" si="93"/>
        <v>100</v>
      </c>
      <c r="L414" s="28"/>
      <c r="M414" s="28"/>
      <c r="N414" s="28"/>
      <c r="O414" s="28"/>
    </row>
    <row r="415" spans="1:15" ht="18.75" x14ac:dyDescent="0.2">
      <c r="A415" s="66" t="s">
        <v>381</v>
      </c>
      <c r="B415" s="61" t="s">
        <v>348</v>
      </c>
      <c r="C415" s="61" t="s">
        <v>433</v>
      </c>
      <c r="D415" s="61" t="s">
        <v>355</v>
      </c>
      <c r="E415" s="61" t="s">
        <v>359</v>
      </c>
      <c r="F415" s="61" t="s">
        <v>1218</v>
      </c>
      <c r="G415" s="61" t="s">
        <v>382</v>
      </c>
      <c r="H415" s="46">
        <v>14869491.92</v>
      </c>
      <c r="I415" s="46">
        <v>20566967</v>
      </c>
      <c r="J415" s="46">
        <v>20566967</v>
      </c>
      <c r="K415" s="46">
        <f>J415/I415*100</f>
        <v>100</v>
      </c>
      <c r="L415" s="28"/>
      <c r="M415" s="28"/>
      <c r="N415" s="28"/>
      <c r="O415" s="28"/>
    </row>
    <row r="416" spans="1:15" ht="56.25" x14ac:dyDescent="0.2">
      <c r="A416" s="62" t="s">
        <v>1219</v>
      </c>
      <c r="B416" s="63" t="s">
        <v>348</v>
      </c>
      <c r="C416" s="63" t="s">
        <v>433</v>
      </c>
      <c r="D416" s="63" t="s">
        <v>1220</v>
      </c>
      <c r="E416" s="63" t="s">
        <v>258</v>
      </c>
      <c r="F416" s="63" t="s">
        <v>258</v>
      </c>
      <c r="G416" s="63" t="s">
        <v>258</v>
      </c>
      <c r="H416" s="60">
        <f>H417</f>
        <v>80075480.400000006</v>
      </c>
      <c r="I416" s="60">
        <f t="shared" ref="I416:J416" si="101">I417</f>
        <v>0</v>
      </c>
      <c r="J416" s="60">
        <f t="shared" si="101"/>
        <v>0</v>
      </c>
      <c r="K416" s="46" t="e">
        <f t="shared" ref="K416:K420" si="102">J416/I416*100</f>
        <v>#DIV/0!</v>
      </c>
      <c r="L416" s="28"/>
      <c r="M416" s="28"/>
      <c r="N416" s="28"/>
      <c r="O416" s="28"/>
    </row>
    <row r="417" spans="1:15" ht="18.75" x14ac:dyDescent="0.2">
      <c r="A417" s="62" t="s">
        <v>358</v>
      </c>
      <c r="B417" s="63" t="s">
        <v>348</v>
      </c>
      <c r="C417" s="63" t="s">
        <v>433</v>
      </c>
      <c r="D417" s="63" t="s">
        <v>1220</v>
      </c>
      <c r="E417" s="63" t="s">
        <v>359</v>
      </c>
      <c r="F417" s="63" t="s">
        <v>258</v>
      </c>
      <c r="G417" s="63" t="s">
        <v>258</v>
      </c>
      <c r="H417" s="60">
        <f>H418</f>
        <v>80075480.400000006</v>
      </c>
      <c r="I417" s="60">
        <f t="shared" ref="I417:J417" si="103">I418</f>
        <v>0</v>
      </c>
      <c r="J417" s="60">
        <f t="shared" si="103"/>
        <v>0</v>
      </c>
      <c r="K417" s="46" t="e">
        <f t="shared" si="102"/>
        <v>#DIV/0!</v>
      </c>
      <c r="L417" s="28"/>
      <c r="M417" s="28"/>
      <c r="N417" s="28"/>
      <c r="O417" s="28"/>
    </row>
    <row r="418" spans="1:15" ht="18.75" x14ac:dyDescent="0.2">
      <c r="A418" s="66" t="s">
        <v>1221</v>
      </c>
      <c r="B418" s="61" t="s">
        <v>348</v>
      </c>
      <c r="C418" s="61" t="s">
        <v>433</v>
      </c>
      <c r="D418" s="61" t="s">
        <v>1220</v>
      </c>
      <c r="E418" s="61" t="s">
        <v>359</v>
      </c>
      <c r="F418" s="61" t="s">
        <v>1222</v>
      </c>
      <c r="G418" s="61" t="s">
        <v>258</v>
      </c>
      <c r="H418" s="46">
        <v>80075480.400000006</v>
      </c>
      <c r="I418" s="46">
        <v>0</v>
      </c>
      <c r="J418" s="46">
        <v>0</v>
      </c>
      <c r="K418" s="46" t="e">
        <f t="shared" si="102"/>
        <v>#DIV/0!</v>
      </c>
      <c r="L418" s="28"/>
      <c r="M418" s="28"/>
      <c r="N418" s="28"/>
      <c r="O418" s="28"/>
    </row>
    <row r="419" spans="1:15" ht="37.5" x14ac:dyDescent="0.2">
      <c r="A419" s="66" t="s">
        <v>379</v>
      </c>
      <c r="B419" s="61" t="s">
        <v>348</v>
      </c>
      <c r="C419" s="61" t="s">
        <v>433</v>
      </c>
      <c r="D419" s="61" t="s">
        <v>1220</v>
      </c>
      <c r="E419" s="61" t="s">
        <v>359</v>
      </c>
      <c r="F419" s="61" t="s">
        <v>1222</v>
      </c>
      <c r="G419" s="61" t="s">
        <v>380</v>
      </c>
      <c r="H419" s="46">
        <v>80075480.400000006</v>
      </c>
      <c r="I419" s="46">
        <v>0</v>
      </c>
      <c r="J419" s="46">
        <v>0</v>
      </c>
      <c r="K419" s="46" t="e">
        <f t="shared" si="102"/>
        <v>#DIV/0!</v>
      </c>
      <c r="L419" s="28"/>
      <c r="M419" s="28"/>
      <c r="N419" s="28"/>
      <c r="O419" s="28"/>
    </row>
    <row r="420" spans="1:15" ht="18.75" x14ac:dyDescent="0.2">
      <c r="A420" s="66" t="s">
        <v>381</v>
      </c>
      <c r="B420" s="61" t="s">
        <v>348</v>
      </c>
      <c r="C420" s="61" t="s">
        <v>433</v>
      </c>
      <c r="D420" s="61" t="s">
        <v>1220</v>
      </c>
      <c r="E420" s="61" t="s">
        <v>359</v>
      </c>
      <c r="F420" s="61" t="s">
        <v>1222</v>
      </c>
      <c r="G420" s="61" t="s">
        <v>382</v>
      </c>
      <c r="H420" s="46">
        <v>80075480.400000006</v>
      </c>
      <c r="I420" s="46">
        <v>0</v>
      </c>
      <c r="J420" s="46">
        <v>0</v>
      </c>
      <c r="K420" s="46" t="e">
        <f t="shared" si="102"/>
        <v>#DIV/0!</v>
      </c>
      <c r="L420" s="28"/>
      <c r="M420" s="28"/>
      <c r="N420" s="28"/>
      <c r="O420" s="28"/>
    </row>
    <row r="421" spans="1:15" ht="75" x14ac:dyDescent="0.2">
      <c r="A421" s="62" t="s">
        <v>531</v>
      </c>
      <c r="B421" s="63" t="s">
        <v>275</v>
      </c>
      <c r="C421" s="64" t="s">
        <v>258</v>
      </c>
      <c r="D421" s="64" t="s">
        <v>258</v>
      </c>
      <c r="E421" s="64" t="s">
        <v>258</v>
      </c>
      <c r="F421" s="64" t="s">
        <v>258</v>
      </c>
      <c r="G421" s="64" t="s">
        <v>258</v>
      </c>
      <c r="H421" s="60">
        <f>H422</f>
        <v>38000</v>
      </c>
      <c r="I421" s="60">
        <f t="shared" ref="I421:J421" si="104">I422</f>
        <v>38000</v>
      </c>
      <c r="J421" s="60">
        <f t="shared" si="104"/>
        <v>37965.58</v>
      </c>
      <c r="K421" s="60">
        <f t="shared" si="93"/>
        <v>99.909421052631586</v>
      </c>
      <c r="L421" s="28"/>
      <c r="M421" s="28"/>
      <c r="N421" s="28"/>
      <c r="O421" s="28"/>
    </row>
    <row r="422" spans="1:15" ht="56.25" x14ac:dyDescent="0.2">
      <c r="A422" s="62" t="s">
        <v>532</v>
      </c>
      <c r="B422" s="63" t="s">
        <v>275</v>
      </c>
      <c r="C422" s="63" t="s">
        <v>433</v>
      </c>
      <c r="D422" s="63" t="s">
        <v>274</v>
      </c>
      <c r="E422" s="64" t="s">
        <v>258</v>
      </c>
      <c r="F422" s="64" t="s">
        <v>258</v>
      </c>
      <c r="G422" s="64" t="s">
        <v>258</v>
      </c>
      <c r="H422" s="60">
        <f>H423</f>
        <v>38000</v>
      </c>
      <c r="I422" s="60">
        <f t="shared" ref="I422:J422" si="105">I423</f>
        <v>38000</v>
      </c>
      <c r="J422" s="60">
        <f t="shared" si="105"/>
        <v>37965.58</v>
      </c>
      <c r="K422" s="60">
        <f t="shared" si="93"/>
        <v>99.909421052631586</v>
      </c>
      <c r="L422" s="28"/>
      <c r="M422" s="28"/>
      <c r="N422" s="28"/>
      <c r="O422" s="28"/>
    </row>
    <row r="423" spans="1:15" ht="18.75" x14ac:dyDescent="0.2">
      <c r="A423" s="62" t="s">
        <v>358</v>
      </c>
      <c r="B423" s="63" t="s">
        <v>275</v>
      </c>
      <c r="C423" s="63" t="s">
        <v>433</v>
      </c>
      <c r="D423" s="63" t="s">
        <v>274</v>
      </c>
      <c r="E423" s="63" t="s">
        <v>359</v>
      </c>
      <c r="F423" s="65" t="s">
        <v>258</v>
      </c>
      <c r="G423" s="65" t="s">
        <v>258</v>
      </c>
      <c r="H423" s="60">
        <f>H424</f>
        <v>38000</v>
      </c>
      <c r="I423" s="60">
        <f t="shared" ref="I423:J423" si="106">I424</f>
        <v>38000</v>
      </c>
      <c r="J423" s="60">
        <f t="shared" si="106"/>
        <v>37965.58</v>
      </c>
      <c r="K423" s="46">
        <f t="shared" si="93"/>
        <v>99.909421052631586</v>
      </c>
      <c r="L423" s="28"/>
      <c r="M423" s="28"/>
      <c r="N423" s="28"/>
      <c r="O423" s="28"/>
    </row>
    <row r="424" spans="1:15" ht="37.5" x14ac:dyDescent="0.2">
      <c r="A424" s="66" t="s">
        <v>409</v>
      </c>
      <c r="B424" s="61" t="s">
        <v>275</v>
      </c>
      <c r="C424" s="61" t="s">
        <v>433</v>
      </c>
      <c r="D424" s="61" t="s">
        <v>274</v>
      </c>
      <c r="E424" s="61" t="s">
        <v>359</v>
      </c>
      <c r="F424" s="61" t="s">
        <v>533</v>
      </c>
      <c r="G424" s="67" t="s">
        <v>258</v>
      </c>
      <c r="H424" s="46">
        <v>38000</v>
      </c>
      <c r="I424" s="46">
        <v>38000</v>
      </c>
      <c r="J424" s="46">
        <v>37965.58</v>
      </c>
      <c r="K424" s="46">
        <f t="shared" si="93"/>
        <v>99.909421052631586</v>
      </c>
      <c r="L424" s="28"/>
      <c r="M424" s="28"/>
      <c r="N424" s="28"/>
      <c r="O424" s="28"/>
    </row>
    <row r="425" spans="1:15" ht="37.5" x14ac:dyDescent="0.2">
      <c r="A425" s="66" t="s">
        <v>281</v>
      </c>
      <c r="B425" s="61" t="s">
        <v>275</v>
      </c>
      <c r="C425" s="61" t="s">
        <v>433</v>
      </c>
      <c r="D425" s="61" t="s">
        <v>274</v>
      </c>
      <c r="E425" s="61" t="s">
        <v>359</v>
      </c>
      <c r="F425" s="61" t="s">
        <v>533</v>
      </c>
      <c r="G425" s="61" t="s">
        <v>282</v>
      </c>
      <c r="H425" s="46">
        <v>38000</v>
      </c>
      <c r="I425" s="46">
        <v>38000</v>
      </c>
      <c r="J425" s="46">
        <v>37965.58</v>
      </c>
      <c r="K425" s="46">
        <f t="shared" si="93"/>
        <v>99.909421052631586</v>
      </c>
      <c r="L425" s="28"/>
      <c r="M425" s="28"/>
      <c r="N425" s="28"/>
      <c r="O425" s="28"/>
    </row>
    <row r="426" spans="1:15" ht="56.25" x14ac:dyDescent="0.2">
      <c r="A426" s="66" t="s">
        <v>283</v>
      </c>
      <c r="B426" s="61" t="s">
        <v>275</v>
      </c>
      <c r="C426" s="61" t="s">
        <v>433</v>
      </c>
      <c r="D426" s="61" t="s">
        <v>274</v>
      </c>
      <c r="E426" s="61" t="s">
        <v>359</v>
      </c>
      <c r="F426" s="61" t="s">
        <v>533</v>
      </c>
      <c r="G426" s="61" t="s">
        <v>284</v>
      </c>
      <c r="H426" s="46">
        <v>38000</v>
      </c>
      <c r="I426" s="46">
        <v>38000</v>
      </c>
      <c r="J426" s="46">
        <v>37965.58</v>
      </c>
      <c r="K426" s="46">
        <f t="shared" si="93"/>
        <v>99.909421052631586</v>
      </c>
      <c r="L426" s="28"/>
      <c r="M426" s="28"/>
      <c r="N426" s="28"/>
      <c r="O426" s="28"/>
    </row>
    <row r="427" spans="1:15" ht="37.5" x14ac:dyDescent="0.2">
      <c r="A427" s="62" t="s">
        <v>534</v>
      </c>
      <c r="B427" s="63" t="s">
        <v>325</v>
      </c>
      <c r="C427" s="64" t="s">
        <v>258</v>
      </c>
      <c r="D427" s="64" t="s">
        <v>258</v>
      </c>
      <c r="E427" s="64" t="s">
        <v>258</v>
      </c>
      <c r="F427" s="64" t="s">
        <v>258</v>
      </c>
      <c r="G427" s="64" t="s">
        <v>258</v>
      </c>
      <c r="H427" s="60">
        <f>H428+H436+H446+H453</f>
        <v>332295346.00999999</v>
      </c>
      <c r="I427" s="60">
        <f t="shared" ref="I427:J427" si="107">I428+I436+I446+I453</f>
        <v>140185188.03999999</v>
      </c>
      <c r="J427" s="60">
        <f t="shared" si="107"/>
        <v>120439885.55</v>
      </c>
      <c r="K427" s="60">
        <f t="shared" si="93"/>
        <v>85.914843953152925</v>
      </c>
      <c r="L427" s="28"/>
      <c r="M427" s="28"/>
      <c r="N427" s="28"/>
      <c r="O427" s="28"/>
    </row>
    <row r="428" spans="1:15" ht="37.5" x14ac:dyDescent="0.2">
      <c r="A428" s="62" t="s">
        <v>535</v>
      </c>
      <c r="B428" s="63" t="s">
        <v>325</v>
      </c>
      <c r="C428" s="63" t="s">
        <v>433</v>
      </c>
      <c r="D428" s="63" t="s">
        <v>274</v>
      </c>
      <c r="E428" s="64" t="s">
        <v>258</v>
      </c>
      <c r="F428" s="64" t="s">
        <v>258</v>
      </c>
      <c r="G428" s="64" t="s">
        <v>258</v>
      </c>
      <c r="H428" s="60">
        <f>H429</f>
        <v>8094838.0099999998</v>
      </c>
      <c r="I428" s="60">
        <f t="shared" ref="I428:J428" si="108">I429</f>
        <v>9144838.0099999998</v>
      </c>
      <c r="J428" s="60">
        <f t="shared" si="108"/>
        <v>2293058.0500000003</v>
      </c>
      <c r="K428" s="60">
        <f t="shared" si="93"/>
        <v>25.074889762864156</v>
      </c>
    </row>
    <row r="429" spans="1:15" ht="18.75" x14ac:dyDescent="0.2">
      <c r="A429" s="62" t="s">
        <v>358</v>
      </c>
      <c r="B429" s="63" t="s">
        <v>325</v>
      </c>
      <c r="C429" s="63" t="s">
        <v>433</v>
      </c>
      <c r="D429" s="63" t="s">
        <v>274</v>
      </c>
      <c r="E429" s="63" t="s">
        <v>359</v>
      </c>
      <c r="F429" s="65" t="s">
        <v>258</v>
      </c>
      <c r="G429" s="65" t="s">
        <v>258</v>
      </c>
      <c r="H429" s="60">
        <f>H430+H433</f>
        <v>8094838.0099999998</v>
      </c>
      <c r="I429" s="60">
        <f t="shared" ref="I429:J429" si="109">I430+I433</f>
        <v>9144838.0099999998</v>
      </c>
      <c r="J429" s="60">
        <f t="shared" si="109"/>
        <v>2293058.0500000003</v>
      </c>
      <c r="K429" s="60">
        <f t="shared" si="93"/>
        <v>25.074889762864156</v>
      </c>
    </row>
    <row r="430" spans="1:15" ht="37.5" x14ac:dyDescent="0.2">
      <c r="A430" s="66" t="s">
        <v>1223</v>
      </c>
      <c r="B430" s="61" t="s">
        <v>325</v>
      </c>
      <c r="C430" s="61" t="s">
        <v>433</v>
      </c>
      <c r="D430" s="61" t="s">
        <v>274</v>
      </c>
      <c r="E430" s="61" t="s">
        <v>359</v>
      </c>
      <c r="F430" s="61" t="s">
        <v>1224</v>
      </c>
      <c r="G430" s="67" t="s">
        <v>258</v>
      </c>
      <c r="H430" s="46">
        <v>7579528.0099999998</v>
      </c>
      <c r="I430" s="46">
        <v>8829528.0099999998</v>
      </c>
      <c r="J430" s="46">
        <v>2055389.12</v>
      </c>
      <c r="K430" s="46">
        <f t="shared" si="93"/>
        <v>23.27858428754223</v>
      </c>
    </row>
    <row r="431" spans="1:15" ht="39" customHeight="1" x14ac:dyDescent="0.2">
      <c r="A431" s="66" t="s">
        <v>379</v>
      </c>
      <c r="B431" s="61" t="s">
        <v>325</v>
      </c>
      <c r="C431" s="61" t="s">
        <v>433</v>
      </c>
      <c r="D431" s="61" t="s">
        <v>274</v>
      </c>
      <c r="E431" s="61" t="s">
        <v>359</v>
      </c>
      <c r="F431" s="61" t="s">
        <v>1224</v>
      </c>
      <c r="G431" s="61" t="s">
        <v>380</v>
      </c>
      <c r="H431" s="46">
        <v>7579528.0099999998</v>
      </c>
      <c r="I431" s="46">
        <v>8829528.0099999998</v>
      </c>
      <c r="J431" s="46">
        <v>2055389.12</v>
      </c>
      <c r="K431" s="46">
        <f t="shared" si="93"/>
        <v>23.27858428754223</v>
      </c>
    </row>
    <row r="432" spans="1:15" ht="18.75" x14ac:dyDescent="0.2">
      <c r="A432" s="66" t="s">
        <v>381</v>
      </c>
      <c r="B432" s="61" t="s">
        <v>325</v>
      </c>
      <c r="C432" s="61" t="s">
        <v>433</v>
      </c>
      <c r="D432" s="61" t="s">
        <v>274</v>
      </c>
      <c r="E432" s="61" t="s">
        <v>359</v>
      </c>
      <c r="F432" s="61" t="s">
        <v>1224</v>
      </c>
      <c r="G432" s="61" t="s">
        <v>382</v>
      </c>
      <c r="H432" s="46">
        <v>7579528.0099999998</v>
      </c>
      <c r="I432" s="46">
        <v>8829528.0099999998</v>
      </c>
      <c r="J432" s="46">
        <v>2055389.12</v>
      </c>
      <c r="K432" s="46">
        <f t="shared" si="93"/>
        <v>23.27858428754223</v>
      </c>
    </row>
    <row r="433" spans="1:11" ht="18.75" x14ac:dyDescent="0.2">
      <c r="A433" s="66" t="s">
        <v>386</v>
      </c>
      <c r="B433" s="61" t="s">
        <v>325</v>
      </c>
      <c r="C433" s="61" t="s">
        <v>433</v>
      </c>
      <c r="D433" s="61" t="s">
        <v>274</v>
      </c>
      <c r="E433" s="61" t="s">
        <v>359</v>
      </c>
      <c r="F433" s="61" t="s">
        <v>1225</v>
      </c>
      <c r="G433" s="67" t="s">
        <v>258</v>
      </c>
      <c r="H433" s="46">
        <v>515310</v>
      </c>
      <c r="I433" s="46">
        <v>315310</v>
      </c>
      <c r="J433" s="46">
        <v>237668.93</v>
      </c>
      <c r="K433" s="46">
        <f t="shared" si="93"/>
        <v>75.376274142906979</v>
      </c>
    </row>
    <row r="434" spans="1:11" ht="37.5" x14ac:dyDescent="0.2">
      <c r="A434" s="66" t="s">
        <v>281</v>
      </c>
      <c r="B434" s="61" t="s">
        <v>325</v>
      </c>
      <c r="C434" s="61" t="s">
        <v>433</v>
      </c>
      <c r="D434" s="61" t="s">
        <v>274</v>
      </c>
      <c r="E434" s="61" t="s">
        <v>359</v>
      </c>
      <c r="F434" s="61" t="s">
        <v>1225</v>
      </c>
      <c r="G434" s="61" t="s">
        <v>282</v>
      </c>
      <c r="H434" s="46">
        <v>515310</v>
      </c>
      <c r="I434" s="46">
        <v>315310</v>
      </c>
      <c r="J434" s="46">
        <v>237668.93</v>
      </c>
      <c r="K434" s="46">
        <f t="shared" si="93"/>
        <v>75.376274142906979</v>
      </c>
    </row>
    <row r="435" spans="1:11" ht="56.25" x14ac:dyDescent="0.2">
      <c r="A435" s="66" t="s">
        <v>283</v>
      </c>
      <c r="B435" s="61" t="s">
        <v>325</v>
      </c>
      <c r="C435" s="61" t="s">
        <v>433</v>
      </c>
      <c r="D435" s="61" t="s">
        <v>274</v>
      </c>
      <c r="E435" s="61" t="s">
        <v>359</v>
      </c>
      <c r="F435" s="61" t="s">
        <v>1225</v>
      </c>
      <c r="G435" s="61" t="s">
        <v>284</v>
      </c>
      <c r="H435" s="46">
        <v>515310</v>
      </c>
      <c r="I435" s="46">
        <v>315310</v>
      </c>
      <c r="J435" s="46">
        <v>237668.93</v>
      </c>
      <c r="K435" s="46">
        <f t="shared" si="93"/>
        <v>75.376274142906979</v>
      </c>
    </row>
    <row r="436" spans="1:11" ht="75" x14ac:dyDescent="0.2">
      <c r="A436" s="62" t="s">
        <v>536</v>
      </c>
      <c r="B436" s="63" t="s">
        <v>325</v>
      </c>
      <c r="C436" s="63" t="s">
        <v>433</v>
      </c>
      <c r="D436" s="63" t="s">
        <v>355</v>
      </c>
      <c r="E436" s="64" t="s">
        <v>258</v>
      </c>
      <c r="F436" s="64" t="s">
        <v>258</v>
      </c>
      <c r="G436" s="64" t="s">
        <v>258</v>
      </c>
      <c r="H436" s="60">
        <f>H437</f>
        <v>20518706.440000001</v>
      </c>
      <c r="I436" s="60">
        <f>I437</f>
        <v>66574153.539999999</v>
      </c>
      <c r="J436" s="60">
        <f>J437</f>
        <v>62311081.049999997</v>
      </c>
      <c r="K436" s="60">
        <f t="shared" si="93"/>
        <v>93.596505155054501</v>
      </c>
    </row>
    <row r="437" spans="1:11" ht="18.75" x14ac:dyDescent="0.2">
      <c r="A437" s="62" t="s">
        <v>358</v>
      </c>
      <c r="B437" s="63" t="s">
        <v>325</v>
      </c>
      <c r="C437" s="63" t="s">
        <v>433</v>
      </c>
      <c r="D437" s="63" t="s">
        <v>355</v>
      </c>
      <c r="E437" s="63" t="s">
        <v>359</v>
      </c>
      <c r="F437" s="65" t="s">
        <v>258</v>
      </c>
      <c r="G437" s="65" t="s">
        <v>258</v>
      </c>
      <c r="H437" s="60">
        <f>H438+H443</f>
        <v>20518706.440000001</v>
      </c>
      <c r="I437" s="60">
        <f t="shared" ref="I437:J437" si="110">I438+I443</f>
        <v>66574153.539999999</v>
      </c>
      <c r="J437" s="60">
        <f t="shared" si="110"/>
        <v>62311081.049999997</v>
      </c>
      <c r="K437" s="60">
        <f t="shared" si="93"/>
        <v>93.596505155054501</v>
      </c>
    </row>
    <row r="438" spans="1:11" ht="56.25" x14ac:dyDescent="0.2">
      <c r="A438" s="66" t="s">
        <v>388</v>
      </c>
      <c r="B438" s="61" t="s">
        <v>325</v>
      </c>
      <c r="C438" s="61" t="s">
        <v>433</v>
      </c>
      <c r="D438" s="61" t="s">
        <v>355</v>
      </c>
      <c r="E438" s="61" t="s">
        <v>359</v>
      </c>
      <c r="F438" s="61" t="s">
        <v>1226</v>
      </c>
      <c r="G438" s="67" t="s">
        <v>258</v>
      </c>
      <c r="H438" s="46">
        <v>1564782</v>
      </c>
      <c r="I438" s="46">
        <v>1348882</v>
      </c>
      <c r="J438" s="46">
        <v>222296.69</v>
      </c>
      <c r="K438" s="46">
        <f t="shared" si="93"/>
        <v>16.480069420453383</v>
      </c>
    </row>
    <row r="439" spans="1:11" ht="37.5" x14ac:dyDescent="0.2">
      <c r="A439" s="66" t="s">
        <v>281</v>
      </c>
      <c r="B439" s="61" t="s">
        <v>325</v>
      </c>
      <c r="C439" s="61" t="s">
        <v>433</v>
      </c>
      <c r="D439" s="61" t="s">
        <v>355</v>
      </c>
      <c r="E439" s="61" t="s">
        <v>359</v>
      </c>
      <c r="F439" s="61" t="s">
        <v>1226</v>
      </c>
      <c r="G439" s="61" t="s">
        <v>282</v>
      </c>
      <c r="H439" s="46">
        <v>1564782</v>
      </c>
      <c r="I439" s="46">
        <v>1248882</v>
      </c>
      <c r="J439" s="46">
        <v>222296.69</v>
      </c>
      <c r="K439" s="46">
        <f t="shared" si="93"/>
        <v>17.799655211621275</v>
      </c>
    </row>
    <row r="440" spans="1:11" ht="56.25" x14ac:dyDescent="0.2">
      <c r="A440" s="66" t="s">
        <v>283</v>
      </c>
      <c r="B440" s="61" t="s">
        <v>325</v>
      </c>
      <c r="C440" s="61" t="s">
        <v>433</v>
      </c>
      <c r="D440" s="61" t="s">
        <v>355</v>
      </c>
      <c r="E440" s="61" t="s">
        <v>359</v>
      </c>
      <c r="F440" s="61" t="s">
        <v>1226</v>
      </c>
      <c r="G440" s="61" t="s">
        <v>284</v>
      </c>
      <c r="H440" s="46">
        <v>1564782</v>
      </c>
      <c r="I440" s="46">
        <v>1248882</v>
      </c>
      <c r="J440" s="46">
        <v>222296.69</v>
      </c>
      <c r="K440" s="46">
        <f t="shared" si="93"/>
        <v>17.799655211621275</v>
      </c>
    </row>
    <row r="441" spans="1:11" ht="18.75" x14ac:dyDescent="0.2">
      <c r="A441" s="66" t="s">
        <v>285</v>
      </c>
      <c r="B441" s="61" t="s">
        <v>325</v>
      </c>
      <c r="C441" s="61" t="s">
        <v>433</v>
      </c>
      <c r="D441" s="61" t="s">
        <v>355</v>
      </c>
      <c r="E441" s="61" t="s">
        <v>359</v>
      </c>
      <c r="F441" s="61" t="s">
        <v>1226</v>
      </c>
      <c r="G441" s="61">
        <v>800</v>
      </c>
      <c r="H441" s="46">
        <v>0</v>
      </c>
      <c r="I441" s="46">
        <v>100000</v>
      </c>
      <c r="J441" s="46">
        <v>0</v>
      </c>
      <c r="K441" s="46">
        <f t="shared" si="93"/>
        <v>0</v>
      </c>
    </row>
    <row r="442" spans="1:11" ht="18.75" x14ac:dyDescent="0.2">
      <c r="A442" s="66" t="s">
        <v>287</v>
      </c>
      <c r="B442" s="61" t="s">
        <v>325</v>
      </c>
      <c r="C442" s="61" t="s">
        <v>433</v>
      </c>
      <c r="D442" s="61" t="s">
        <v>355</v>
      </c>
      <c r="E442" s="61" t="s">
        <v>359</v>
      </c>
      <c r="F442" s="61" t="s">
        <v>1226</v>
      </c>
      <c r="G442" s="61">
        <v>850</v>
      </c>
      <c r="H442" s="46">
        <v>0</v>
      </c>
      <c r="I442" s="46">
        <v>100000</v>
      </c>
      <c r="J442" s="46">
        <v>0</v>
      </c>
      <c r="K442" s="46">
        <f t="shared" si="93"/>
        <v>0</v>
      </c>
    </row>
    <row r="443" spans="1:11" ht="281.25" x14ac:dyDescent="0.2">
      <c r="A443" s="66" t="s">
        <v>387</v>
      </c>
      <c r="B443" s="61" t="s">
        <v>325</v>
      </c>
      <c r="C443" s="61" t="s">
        <v>433</v>
      </c>
      <c r="D443" s="61" t="s">
        <v>355</v>
      </c>
      <c r="E443" s="61" t="s">
        <v>359</v>
      </c>
      <c r="F443" s="61" t="s">
        <v>1227</v>
      </c>
      <c r="G443" s="67" t="s">
        <v>258</v>
      </c>
      <c r="H443" s="46">
        <v>18953924.440000001</v>
      </c>
      <c r="I443" s="46">
        <v>65225271.539999999</v>
      </c>
      <c r="J443" s="46">
        <v>62088784.359999999</v>
      </c>
      <c r="K443" s="46">
        <f t="shared" si="93"/>
        <v>95.191300693816942</v>
      </c>
    </row>
    <row r="444" spans="1:11" ht="18.75" x14ac:dyDescent="0.2">
      <c r="A444" s="66" t="s">
        <v>299</v>
      </c>
      <c r="B444" s="61" t="s">
        <v>325</v>
      </c>
      <c r="C444" s="61" t="s">
        <v>433</v>
      </c>
      <c r="D444" s="61" t="s">
        <v>355</v>
      </c>
      <c r="E444" s="61" t="s">
        <v>359</v>
      </c>
      <c r="F444" s="61" t="s">
        <v>1227</v>
      </c>
      <c r="G444" s="61" t="s">
        <v>300</v>
      </c>
      <c r="H444" s="46">
        <v>18953924.440000001</v>
      </c>
      <c r="I444" s="46">
        <v>65225271.539999999</v>
      </c>
      <c r="J444" s="46">
        <v>62088784.359999999</v>
      </c>
      <c r="K444" s="46">
        <f t="shared" si="93"/>
        <v>95.191300693816942</v>
      </c>
    </row>
    <row r="445" spans="1:11" ht="18.75" x14ac:dyDescent="0.2">
      <c r="A445" s="66" t="s">
        <v>239</v>
      </c>
      <c r="B445" s="61" t="s">
        <v>325</v>
      </c>
      <c r="C445" s="61" t="s">
        <v>433</v>
      </c>
      <c r="D445" s="61" t="s">
        <v>355</v>
      </c>
      <c r="E445" s="61" t="s">
        <v>359</v>
      </c>
      <c r="F445" s="61" t="s">
        <v>1227</v>
      </c>
      <c r="G445" s="61" t="s">
        <v>306</v>
      </c>
      <c r="H445" s="46">
        <v>18953924.440000001</v>
      </c>
      <c r="I445" s="46">
        <v>65225271.539999999</v>
      </c>
      <c r="J445" s="46">
        <v>62088784.359999999</v>
      </c>
      <c r="K445" s="46">
        <f t="shared" si="93"/>
        <v>95.191300693816942</v>
      </c>
    </row>
    <row r="446" spans="1:11" ht="56.25" x14ac:dyDescent="0.2">
      <c r="A446" s="62" t="s">
        <v>388</v>
      </c>
      <c r="B446" s="63" t="s">
        <v>325</v>
      </c>
      <c r="C446" s="63" t="s">
        <v>433</v>
      </c>
      <c r="D446" s="63" t="s">
        <v>304</v>
      </c>
      <c r="E446" s="64" t="s">
        <v>258</v>
      </c>
      <c r="F446" s="64" t="s">
        <v>258</v>
      </c>
      <c r="G446" s="64" t="s">
        <v>258</v>
      </c>
      <c r="H446" s="60">
        <f>H447</f>
        <v>42454801.560000002</v>
      </c>
      <c r="I446" s="60">
        <f t="shared" ref="I446:J446" si="111">I447</f>
        <v>64466196.490000002</v>
      </c>
      <c r="J446" s="60">
        <f t="shared" si="111"/>
        <v>55835746.450000003</v>
      </c>
      <c r="K446" s="60">
        <f t="shared" si="93"/>
        <v>86.612441077799971</v>
      </c>
    </row>
    <row r="447" spans="1:11" ht="18.75" x14ac:dyDescent="0.2">
      <c r="A447" s="62" t="s">
        <v>358</v>
      </c>
      <c r="B447" s="63" t="s">
        <v>325</v>
      </c>
      <c r="C447" s="63" t="s">
        <v>433</v>
      </c>
      <c r="D447" s="63" t="s">
        <v>304</v>
      </c>
      <c r="E447" s="63" t="s">
        <v>359</v>
      </c>
      <c r="F447" s="65" t="s">
        <v>258</v>
      </c>
      <c r="G447" s="65" t="s">
        <v>258</v>
      </c>
      <c r="H447" s="60">
        <f>H448</f>
        <v>42454801.560000002</v>
      </c>
      <c r="I447" s="60">
        <f t="shared" ref="I447:J447" si="112">I448</f>
        <v>64466196.490000002</v>
      </c>
      <c r="J447" s="60">
        <f t="shared" si="112"/>
        <v>55835746.450000003</v>
      </c>
      <c r="K447" s="60">
        <f t="shared" si="93"/>
        <v>86.612441077799971</v>
      </c>
    </row>
    <row r="448" spans="1:11" ht="56.25" x14ac:dyDescent="0.2">
      <c r="A448" s="66" t="s">
        <v>388</v>
      </c>
      <c r="B448" s="61" t="s">
        <v>325</v>
      </c>
      <c r="C448" s="61" t="s">
        <v>433</v>
      </c>
      <c r="D448" s="61" t="s">
        <v>304</v>
      </c>
      <c r="E448" s="61" t="s">
        <v>359</v>
      </c>
      <c r="F448" s="61" t="s">
        <v>1228</v>
      </c>
      <c r="G448" s="67" t="s">
        <v>258</v>
      </c>
      <c r="H448" s="46">
        <v>42454801.560000002</v>
      </c>
      <c r="I448" s="46">
        <v>64466196.490000002</v>
      </c>
      <c r="J448" s="46">
        <v>55835746.450000003</v>
      </c>
      <c r="K448" s="46">
        <f t="shared" si="93"/>
        <v>86.612441077799971</v>
      </c>
    </row>
    <row r="449" spans="1:15" ht="37.5" x14ac:dyDescent="0.2">
      <c r="A449" s="66" t="s">
        <v>281</v>
      </c>
      <c r="B449" s="61" t="s">
        <v>325</v>
      </c>
      <c r="C449" s="61" t="s">
        <v>433</v>
      </c>
      <c r="D449" s="61" t="s">
        <v>304</v>
      </c>
      <c r="E449" s="61" t="s">
        <v>359</v>
      </c>
      <c r="F449" s="61" t="s">
        <v>1228</v>
      </c>
      <c r="G449" s="61" t="s">
        <v>282</v>
      </c>
      <c r="H449" s="46">
        <v>32454801.559999999</v>
      </c>
      <c r="I449" s="46">
        <v>7938247.4299999997</v>
      </c>
      <c r="J449" s="46">
        <v>0</v>
      </c>
      <c r="K449" s="46">
        <f t="shared" si="93"/>
        <v>0</v>
      </c>
    </row>
    <row r="450" spans="1:15" ht="56.25" x14ac:dyDescent="0.2">
      <c r="A450" s="66" t="s">
        <v>283</v>
      </c>
      <c r="B450" s="61" t="s">
        <v>325</v>
      </c>
      <c r="C450" s="61" t="s">
        <v>433</v>
      </c>
      <c r="D450" s="61" t="s">
        <v>304</v>
      </c>
      <c r="E450" s="61" t="s">
        <v>359</v>
      </c>
      <c r="F450" s="61" t="s">
        <v>1228</v>
      </c>
      <c r="G450" s="61" t="s">
        <v>284</v>
      </c>
      <c r="H450" s="46">
        <v>32454801.559999999</v>
      </c>
      <c r="I450" s="46">
        <v>7938247.4299999997</v>
      </c>
      <c r="J450" s="46">
        <v>0</v>
      </c>
      <c r="K450" s="46">
        <f t="shared" si="93"/>
        <v>0</v>
      </c>
    </row>
    <row r="451" spans="1:15" ht="18.75" x14ac:dyDescent="0.2">
      <c r="A451" s="66" t="s">
        <v>299</v>
      </c>
      <c r="B451" s="61" t="s">
        <v>325</v>
      </c>
      <c r="C451" s="61" t="s">
        <v>433</v>
      </c>
      <c r="D451" s="61" t="s">
        <v>304</v>
      </c>
      <c r="E451" s="61" t="s">
        <v>359</v>
      </c>
      <c r="F451" s="61" t="s">
        <v>1228</v>
      </c>
      <c r="G451" s="61" t="s">
        <v>300</v>
      </c>
      <c r="H451" s="46">
        <v>10000000</v>
      </c>
      <c r="I451" s="46">
        <v>56527949.060000002</v>
      </c>
      <c r="J451" s="46">
        <v>55835746.450000003</v>
      </c>
      <c r="K451" s="46">
        <f t="shared" si="93"/>
        <v>98.775468380667263</v>
      </c>
    </row>
    <row r="452" spans="1:15" ht="18.75" x14ac:dyDescent="0.2">
      <c r="A452" s="66" t="s">
        <v>239</v>
      </c>
      <c r="B452" s="61" t="s">
        <v>325</v>
      </c>
      <c r="C452" s="61" t="s">
        <v>433</v>
      </c>
      <c r="D452" s="61" t="s">
        <v>304</v>
      </c>
      <c r="E452" s="61" t="s">
        <v>359</v>
      </c>
      <c r="F452" s="61" t="s">
        <v>1228</v>
      </c>
      <c r="G452" s="61" t="s">
        <v>306</v>
      </c>
      <c r="H452" s="46">
        <v>10000000</v>
      </c>
      <c r="I452" s="46">
        <v>56527949.060000002</v>
      </c>
      <c r="J452" s="46">
        <v>55835746.450000003</v>
      </c>
      <c r="K452" s="46">
        <f t="shared" si="93"/>
        <v>98.775468380667263</v>
      </c>
    </row>
    <row r="453" spans="1:15" ht="37.5" x14ac:dyDescent="0.2">
      <c r="A453" s="62" t="s">
        <v>1229</v>
      </c>
      <c r="B453" s="63" t="s">
        <v>325</v>
      </c>
      <c r="C453" s="63" t="s">
        <v>433</v>
      </c>
      <c r="D453" s="63" t="s">
        <v>1230</v>
      </c>
      <c r="E453" s="63" t="s">
        <v>258</v>
      </c>
      <c r="F453" s="63" t="s">
        <v>258</v>
      </c>
      <c r="G453" s="63" t="s">
        <v>258</v>
      </c>
      <c r="H453" s="60">
        <f>H454</f>
        <v>261227000</v>
      </c>
      <c r="I453" s="60">
        <f t="shared" ref="I453:J453" si="113">I454</f>
        <v>0</v>
      </c>
      <c r="J453" s="60">
        <f t="shared" si="113"/>
        <v>0</v>
      </c>
      <c r="K453" s="60" t="e">
        <f t="shared" si="93"/>
        <v>#DIV/0!</v>
      </c>
    </row>
    <row r="454" spans="1:15" ht="18.75" x14ac:dyDescent="0.2">
      <c r="A454" s="62" t="s">
        <v>358</v>
      </c>
      <c r="B454" s="63" t="s">
        <v>325</v>
      </c>
      <c r="C454" s="63" t="s">
        <v>433</v>
      </c>
      <c r="D454" s="63" t="s">
        <v>1230</v>
      </c>
      <c r="E454" s="63" t="s">
        <v>359</v>
      </c>
      <c r="F454" s="63" t="s">
        <v>258</v>
      </c>
      <c r="G454" s="63" t="s">
        <v>258</v>
      </c>
      <c r="H454" s="60">
        <f>H455</f>
        <v>261227000</v>
      </c>
      <c r="I454" s="60">
        <f t="shared" ref="I454:J454" si="114">I455</f>
        <v>0</v>
      </c>
      <c r="J454" s="60">
        <f t="shared" si="114"/>
        <v>0</v>
      </c>
      <c r="K454" s="60" t="e">
        <f t="shared" si="93"/>
        <v>#DIV/0!</v>
      </c>
    </row>
    <row r="455" spans="1:15" ht="37.5" x14ac:dyDescent="0.2">
      <c r="A455" s="66" t="s">
        <v>1223</v>
      </c>
      <c r="B455" s="61" t="s">
        <v>325</v>
      </c>
      <c r="C455" s="61" t="s">
        <v>433</v>
      </c>
      <c r="D455" s="61" t="s">
        <v>1230</v>
      </c>
      <c r="E455" s="61" t="s">
        <v>359</v>
      </c>
      <c r="F455" s="61" t="s">
        <v>1224</v>
      </c>
      <c r="G455" s="61" t="s">
        <v>258</v>
      </c>
      <c r="H455" s="46">
        <v>261227000</v>
      </c>
      <c r="I455" s="46">
        <v>0</v>
      </c>
      <c r="J455" s="46">
        <v>0</v>
      </c>
      <c r="K455" s="46" t="e">
        <f t="shared" si="93"/>
        <v>#DIV/0!</v>
      </c>
    </row>
    <row r="456" spans="1:15" ht="37.5" x14ac:dyDescent="0.2">
      <c r="A456" s="66" t="s">
        <v>379</v>
      </c>
      <c r="B456" s="61" t="s">
        <v>325</v>
      </c>
      <c r="C456" s="61" t="s">
        <v>433</v>
      </c>
      <c r="D456" s="61" t="s">
        <v>1230</v>
      </c>
      <c r="E456" s="61" t="s">
        <v>359</v>
      </c>
      <c r="F456" s="61" t="s">
        <v>1224</v>
      </c>
      <c r="G456" s="61" t="s">
        <v>380</v>
      </c>
      <c r="H456" s="46">
        <v>261227000</v>
      </c>
      <c r="I456" s="46">
        <v>0</v>
      </c>
      <c r="J456" s="46">
        <v>0</v>
      </c>
      <c r="K456" s="46" t="e">
        <f t="shared" si="93"/>
        <v>#DIV/0!</v>
      </c>
    </row>
    <row r="457" spans="1:15" ht="18.75" x14ac:dyDescent="0.2">
      <c r="A457" s="66" t="s">
        <v>381</v>
      </c>
      <c r="B457" s="61" t="s">
        <v>325</v>
      </c>
      <c r="C457" s="61" t="s">
        <v>433</v>
      </c>
      <c r="D457" s="61" t="s">
        <v>1230</v>
      </c>
      <c r="E457" s="61" t="s">
        <v>359</v>
      </c>
      <c r="F457" s="61" t="s">
        <v>1224</v>
      </c>
      <c r="G457" s="61" t="s">
        <v>382</v>
      </c>
      <c r="H457" s="46">
        <v>261227000</v>
      </c>
      <c r="I457" s="46">
        <v>0</v>
      </c>
      <c r="J457" s="46">
        <v>0</v>
      </c>
      <c r="K457" s="46" t="e">
        <f t="shared" si="93"/>
        <v>#DIV/0!</v>
      </c>
    </row>
    <row r="458" spans="1:15" ht="56.25" x14ac:dyDescent="0.2">
      <c r="A458" s="62" t="s">
        <v>1231</v>
      </c>
      <c r="B458" s="63" t="s">
        <v>319</v>
      </c>
      <c r="C458" s="63" t="s">
        <v>258</v>
      </c>
      <c r="D458" s="63" t="s">
        <v>258</v>
      </c>
      <c r="E458" s="63" t="s">
        <v>258</v>
      </c>
      <c r="F458" s="63" t="s">
        <v>258</v>
      </c>
      <c r="G458" s="63" t="s">
        <v>258</v>
      </c>
      <c r="H458" s="60">
        <f>H459+H464+H469+H477</f>
        <v>63540066.140000001</v>
      </c>
      <c r="I458" s="60">
        <f t="shared" ref="I458:J458" si="115">I459+I464+I469+I477</f>
        <v>56462225.179999992</v>
      </c>
      <c r="J458" s="60">
        <f t="shared" si="115"/>
        <v>56294979.530000001</v>
      </c>
      <c r="K458" s="60">
        <f t="shared" si="93"/>
        <v>99.703791960967152</v>
      </c>
      <c r="L458" s="28"/>
      <c r="M458" s="28"/>
      <c r="N458" s="28"/>
      <c r="O458" s="28"/>
    </row>
    <row r="459" spans="1:15" ht="37.5" x14ac:dyDescent="0.2">
      <c r="A459" s="62" t="s">
        <v>1232</v>
      </c>
      <c r="B459" s="63" t="s">
        <v>319</v>
      </c>
      <c r="C459" s="63" t="s">
        <v>433</v>
      </c>
      <c r="D459" s="63" t="s">
        <v>274</v>
      </c>
      <c r="E459" s="63" t="s">
        <v>258</v>
      </c>
      <c r="F459" s="63" t="s">
        <v>258</v>
      </c>
      <c r="G459" s="63" t="s">
        <v>258</v>
      </c>
      <c r="H459" s="60">
        <f>H460</f>
        <v>2501329.2000000002</v>
      </c>
      <c r="I459" s="60">
        <f t="shared" ref="I459:J459" si="116">I460</f>
        <v>2077006.12</v>
      </c>
      <c r="J459" s="60">
        <f t="shared" si="116"/>
        <v>2077006.12</v>
      </c>
      <c r="K459" s="60">
        <f t="shared" si="93"/>
        <v>100</v>
      </c>
    </row>
    <row r="460" spans="1:15" ht="18.75" x14ac:dyDescent="0.2">
      <c r="A460" s="62" t="s">
        <v>358</v>
      </c>
      <c r="B460" s="63" t="s">
        <v>319</v>
      </c>
      <c r="C460" s="63" t="s">
        <v>433</v>
      </c>
      <c r="D460" s="63" t="s">
        <v>274</v>
      </c>
      <c r="E460" s="63" t="s">
        <v>359</v>
      </c>
      <c r="F460" s="63" t="s">
        <v>258</v>
      </c>
      <c r="G460" s="63" t="s">
        <v>258</v>
      </c>
      <c r="H460" s="60">
        <f>H461</f>
        <v>2501329.2000000002</v>
      </c>
      <c r="I460" s="60">
        <f t="shared" ref="I460:J460" si="117">I461</f>
        <v>2077006.12</v>
      </c>
      <c r="J460" s="60">
        <f t="shared" si="117"/>
        <v>2077006.12</v>
      </c>
      <c r="K460" s="60">
        <f t="shared" si="93"/>
        <v>100</v>
      </c>
    </row>
    <row r="461" spans="1:15" ht="27.75" customHeight="1" x14ac:dyDescent="0.2">
      <c r="A461" s="66" t="s">
        <v>1233</v>
      </c>
      <c r="B461" s="61" t="s">
        <v>319</v>
      </c>
      <c r="C461" s="61" t="s">
        <v>433</v>
      </c>
      <c r="D461" s="61" t="s">
        <v>274</v>
      </c>
      <c r="E461" s="61" t="s">
        <v>359</v>
      </c>
      <c r="F461" s="61" t="s">
        <v>1234</v>
      </c>
      <c r="G461" s="61" t="s">
        <v>258</v>
      </c>
      <c r="H461" s="46">
        <v>2501329.2000000002</v>
      </c>
      <c r="I461" s="46">
        <v>2077006.12</v>
      </c>
      <c r="J461" s="46">
        <v>2077006.12</v>
      </c>
      <c r="K461" s="46">
        <f t="shared" si="93"/>
        <v>100</v>
      </c>
    </row>
    <row r="462" spans="1:15" ht="37.5" x14ac:dyDescent="0.2">
      <c r="A462" s="66" t="s">
        <v>281</v>
      </c>
      <c r="B462" s="61" t="s">
        <v>319</v>
      </c>
      <c r="C462" s="61" t="s">
        <v>433</v>
      </c>
      <c r="D462" s="61" t="s">
        <v>274</v>
      </c>
      <c r="E462" s="61" t="s">
        <v>359</v>
      </c>
      <c r="F462" s="61" t="s">
        <v>1234</v>
      </c>
      <c r="G462" s="61" t="s">
        <v>282</v>
      </c>
      <c r="H462" s="46">
        <v>2501329.2000000002</v>
      </c>
      <c r="I462" s="46">
        <v>2077006.12</v>
      </c>
      <c r="J462" s="46">
        <v>2077006.12</v>
      </c>
      <c r="K462" s="46">
        <f t="shared" si="93"/>
        <v>100</v>
      </c>
    </row>
    <row r="463" spans="1:15" ht="56.25" x14ac:dyDescent="0.2">
      <c r="A463" s="66" t="s">
        <v>283</v>
      </c>
      <c r="B463" s="61" t="s">
        <v>319</v>
      </c>
      <c r="C463" s="61" t="s">
        <v>433</v>
      </c>
      <c r="D463" s="61" t="s">
        <v>274</v>
      </c>
      <c r="E463" s="61" t="s">
        <v>359</v>
      </c>
      <c r="F463" s="61" t="s">
        <v>1234</v>
      </c>
      <c r="G463" s="61" t="s">
        <v>284</v>
      </c>
      <c r="H463" s="46">
        <v>2501329.2000000002</v>
      </c>
      <c r="I463" s="46">
        <v>2077006.12</v>
      </c>
      <c r="J463" s="46">
        <v>2077006.12</v>
      </c>
      <c r="K463" s="46">
        <f t="shared" si="93"/>
        <v>100</v>
      </c>
    </row>
    <row r="464" spans="1:15" ht="56.25" x14ac:dyDescent="0.2">
      <c r="A464" s="62" t="s">
        <v>1235</v>
      </c>
      <c r="B464" s="63" t="s">
        <v>319</v>
      </c>
      <c r="C464" s="63" t="s">
        <v>433</v>
      </c>
      <c r="D464" s="63" t="s">
        <v>355</v>
      </c>
      <c r="E464" s="63" t="s">
        <v>258</v>
      </c>
      <c r="F464" s="63" t="s">
        <v>258</v>
      </c>
      <c r="G464" s="63" t="s">
        <v>258</v>
      </c>
      <c r="H464" s="60">
        <f>H465</f>
        <v>0</v>
      </c>
      <c r="I464" s="60">
        <f t="shared" ref="I464:J464" si="118">I465</f>
        <v>3650000</v>
      </c>
      <c r="J464" s="60">
        <f t="shared" si="118"/>
        <v>3650000</v>
      </c>
      <c r="K464" s="60">
        <f t="shared" si="93"/>
        <v>100</v>
      </c>
    </row>
    <row r="465" spans="1:13" ht="26.25" customHeight="1" x14ac:dyDescent="0.2">
      <c r="A465" s="62" t="s">
        <v>358</v>
      </c>
      <c r="B465" s="63" t="s">
        <v>319</v>
      </c>
      <c r="C465" s="63" t="s">
        <v>433</v>
      </c>
      <c r="D465" s="63" t="s">
        <v>355</v>
      </c>
      <c r="E465" s="63" t="s">
        <v>359</v>
      </c>
      <c r="F465" s="63" t="s">
        <v>258</v>
      </c>
      <c r="G465" s="63" t="s">
        <v>258</v>
      </c>
      <c r="H465" s="60">
        <f>H466</f>
        <v>0</v>
      </c>
      <c r="I465" s="60">
        <f t="shared" ref="I465:J465" si="119">I466</f>
        <v>3650000</v>
      </c>
      <c r="J465" s="60">
        <f t="shared" si="119"/>
        <v>3650000</v>
      </c>
      <c r="K465" s="60">
        <f t="shared" si="93"/>
        <v>100</v>
      </c>
    </row>
    <row r="466" spans="1:13" ht="37.5" x14ac:dyDescent="0.2">
      <c r="A466" s="66" t="s">
        <v>1235</v>
      </c>
      <c r="B466" s="61" t="s">
        <v>319</v>
      </c>
      <c r="C466" s="61" t="s">
        <v>433</v>
      </c>
      <c r="D466" s="61" t="s">
        <v>355</v>
      </c>
      <c r="E466" s="61" t="s">
        <v>359</v>
      </c>
      <c r="F466" s="61" t="s">
        <v>1238</v>
      </c>
      <c r="G466" s="61" t="s">
        <v>258</v>
      </c>
      <c r="H466" s="46">
        <v>0</v>
      </c>
      <c r="I466" s="46">
        <v>3650000</v>
      </c>
      <c r="J466" s="46">
        <v>3650000</v>
      </c>
      <c r="K466" s="46">
        <f t="shared" si="93"/>
        <v>100</v>
      </c>
    </row>
    <row r="467" spans="1:13" ht="37.5" x14ac:dyDescent="0.2">
      <c r="A467" s="66" t="s">
        <v>281</v>
      </c>
      <c r="B467" s="61" t="s">
        <v>319</v>
      </c>
      <c r="C467" s="61" t="s">
        <v>433</v>
      </c>
      <c r="D467" s="61" t="s">
        <v>355</v>
      </c>
      <c r="E467" s="61" t="s">
        <v>359</v>
      </c>
      <c r="F467" s="61" t="s">
        <v>1238</v>
      </c>
      <c r="G467" s="61" t="s">
        <v>282</v>
      </c>
      <c r="H467" s="46">
        <v>0</v>
      </c>
      <c r="I467" s="46">
        <v>3650000</v>
      </c>
      <c r="J467" s="46">
        <v>3650000</v>
      </c>
      <c r="K467" s="46">
        <f t="shared" si="93"/>
        <v>100</v>
      </c>
    </row>
    <row r="468" spans="1:13" ht="56.25" x14ac:dyDescent="0.2">
      <c r="A468" s="66" t="s">
        <v>283</v>
      </c>
      <c r="B468" s="61" t="s">
        <v>319</v>
      </c>
      <c r="C468" s="61" t="s">
        <v>433</v>
      </c>
      <c r="D468" s="61" t="s">
        <v>355</v>
      </c>
      <c r="E468" s="61" t="s">
        <v>359</v>
      </c>
      <c r="F468" s="61" t="s">
        <v>1238</v>
      </c>
      <c r="G468" s="61" t="s">
        <v>284</v>
      </c>
      <c r="H468" s="46">
        <v>0</v>
      </c>
      <c r="I468" s="46">
        <v>3650000</v>
      </c>
      <c r="J468" s="46">
        <v>3650000</v>
      </c>
      <c r="K468" s="46">
        <f t="shared" si="93"/>
        <v>100</v>
      </c>
    </row>
    <row r="469" spans="1:13" ht="37.5" x14ac:dyDescent="0.2">
      <c r="A469" s="62" t="s">
        <v>1236</v>
      </c>
      <c r="B469" s="63" t="s">
        <v>319</v>
      </c>
      <c r="C469" s="63" t="s">
        <v>433</v>
      </c>
      <c r="D469" s="63" t="s">
        <v>304</v>
      </c>
      <c r="E469" s="63" t="s">
        <v>258</v>
      </c>
      <c r="F469" s="63" t="s">
        <v>258</v>
      </c>
      <c r="G469" s="63" t="s">
        <v>258</v>
      </c>
      <c r="H469" s="60">
        <f>H470</f>
        <v>13002891</v>
      </c>
      <c r="I469" s="60">
        <f t="shared" ref="I469:J469" si="120">I470</f>
        <v>35125419.909999996</v>
      </c>
      <c r="J469" s="60">
        <f t="shared" si="120"/>
        <v>34961766.75</v>
      </c>
      <c r="K469" s="60">
        <f t="shared" si="93"/>
        <v>99.534089100089574</v>
      </c>
    </row>
    <row r="470" spans="1:13" ht="30.75" customHeight="1" x14ac:dyDescent="0.2">
      <c r="A470" s="62" t="s">
        <v>358</v>
      </c>
      <c r="B470" s="63" t="s">
        <v>319</v>
      </c>
      <c r="C470" s="63" t="s">
        <v>433</v>
      </c>
      <c r="D470" s="63" t="s">
        <v>304</v>
      </c>
      <c r="E470" s="63" t="s">
        <v>359</v>
      </c>
      <c r="F470" s="63" t="s">
        <v>258</v>
      </c>
      <c r="G470" s="63" t="s">
        <v>258</v>
      </c>
      <c r="H470" s="60">
        <f>H471+H474</f>
        <v>13002891</v>
      </c>
      <c r="I470" s="60">
        <f t="shared" ref="I470:J470" si="121">I471+I474</f>
        <v>35125419.909999996</v>
      </c>
      <c r="J470" s="60">
        <f t="shared" si="121"/>
        <v>34961766.75</v>
      </c>
      <c r="K470" s="60">
        <f t="shared" si="93"/>
        <v>99.534089100089574</v>
      </c>
    </row>
    <row r="471" spans="1:13" ht="37.5" x14ac:dyDescent="0.2">
      <c r="A471" s="66" t="s">
        <v>383</v>
      </c>
      <c r="B471" s="61" t="s">
        <v>319</v>
      </c>
      <c r="C471" s="61" t="s">
        <v>433</v>
      </c>
      <c r="D471" s="61" t="s">
        <v>304</v>
      </c>
      <c r="E471" s="61" t="s">
        <v>359</v>
      </c>
      <c r="F471" s="61" t="s">
        <v>503</v>
      </c>
      <c r="G471" s="61" t="s">
        <v>258</v>
      </c>
      <c r="H471" s="46">
        <v>0</v>
      </c>
      <c r="I471" s="46">
        <v>16360980</v>
      </c>
      <c r="J471" s="46">
        <v>16197326.84</v>
      </c>
      <c r="K471" s="46">
        <f t="shared" si="93"/>
        <v>98.999734979200511</v>
      </c>
    </row>
    <row r="472" spans="1:13" ht="37.5" x14ac:dyDescent="0.2">
      <c r="A472" s="66" t="s">
        <v>379</v>
      </c>
      <c r="B472" s="61" t="s">
        <v>319</v>
      </c>
      <c r="C472" s="61" t="s">
        <v>433</v>
      </c>
      <c r="D472" s="61" t="s">
        <v>304</v>
      </c>
      <c r="E472" s="61" t="s">
        <v>359</v>
      </c>
      <c r="F472" s="61" t="s">
        <v>503</v>
      </c>
      <c r="G472" s="61" t="s">
        <v>380</v>
      </c>
      <c r="H472" s="46">
        <v>0</v>
      </c>
      <c r="I472" s="46">
        <v>16360980</v>
      </c>
      <c r="J472" s="46">
        <v>16197326.84</v>
      </c>
      <c r="K472" s="46">
        <f t="shared" si="93"/>
        <v>98.999734979200511</v>
      </c>
    </row>
    <row r="473" spans="1:13" ht="150" x14ac:dyDescent="0.2">
      <c r="A473" s="66" t="s">
        <v>1237</v>
      </c>
      <c r="B473" s="61" t="s">
        <v>319</v>
      </c>
      <c r="C473" s="61" t="s">
        <v>433</v>
      </c>
      <c r="D473" s="61" t="s">
        <v>304</v>
      </c>
      <c r="E473" s="61" t="s">
        <v>359</v>
      </c>
      <c r="F473" s="61" t="s">
        <v>503</v>
      </c>
      <c r="G473" s="61" t="s">
        <v>1154</v>
      </c>
      <c r="H473" s="46">
        <v>0</v>
      </c>
      <c r="I473" s="46">
        <v>16360980</v>
      </c>
      <c r="J473" s="46">
        <v>16197326.84</v>
      </c>
      <c r="K473" s="46">
        <f t="shared" si="93"/>
        <v>98.999734979200511</v>
      </c>
    </row>
    <row r="474" spans="1:13" ht="37.5" x14ac:dyDescent="0.2">
      <c r="A474" s="66" t="s">
        <v>398</v>
      </c>
      <c r="B474" s="61" t="s">
        <v>319</v>
      </c>
      <c r="C474" s="61" t="s">
        <v>433</v>
      </c>
      <c r="D474" s="61" t="s">
        <v>304</v>
      </c>
      <c r="E474" s="61" t="s">
        <v>359</v>
      </c>
      <c r="F474" s="61" t="s">
        <v>575</v>
      </c>
      <c r="G474" s="61" t="s">
        <v>258</v>
      </c>
      <c r="H474" s="46">
        <v>13002891</v>
      </c>
      <c r="I474" s="46">
        <v>18764439.91</v>
      </c>
      <c r="J474" s="46">
        <v>18764439.91</v>
      </c>
      <c r="K474" s="46">
        <f t="shared" si="93"/>
        <v>100</v>
      </c>
    </row>
    <row r="475" spans="1:13" ht="18.75" x14ac:dyDescent="0.2">
      <c r="A475" s="66" t="s">
        <v>285</v>
      </c>
      <c r="B475" s="61" t="s">
        <v>319</v>
      </c>
      <c r="C475" s="61" t="s">
        <v>433</v>
      </c>
      <c r="D475" s="61" t="s">
        <v>304</v>
      </c>
      <c r="E475" s="61" t="s">
        <v>359</v>
      </c>
      <c r="F475" s="61" t="s">
        <v>575</v>
      </c>
      <c r="G475" s="61" t="s">
        <v>286</v>
      </c>
      <c r="H475" s="46">
        <v>13002891</v>
      </c>
      <c r="I475" s="46">
        <v>18764439.91</v>
      </c>
      <c r="J475" s="46">
        <v>18764439.91</v>
      </c>
      <c r="K475" s="46">
        <f t="shared" si="93"/>
        <v>100</v>
      </c>
    </row>
    <row r="476" spans="1:13" ht="75" x14ac:dyDescent="0.2">
      <c r="A476" s="66" t="s">
        <v>376</v>
      </c>
      <c r="B476" s="61" t="s">
        <v>319</v>
      </c>
      <c r="C476" s="61" t="s">
        <v>433</v>
      </c>
      <c r="D476" s="61" t="s">
        <v>304</v>
      </c>
      <c r="E476" s="61" t="s">
        <v>359</v>
      </c>
      <c r="F476" s="61" t="s">
        <v>575</v>
      </c>
      <c r="G476" s="61" t="s">
        <v>377</v>
      </c>
      <c r="H476" s="46">
        <v>13002891</v>
      </c>
      <c r="I476" s="46">
        <v>18764439.91</v>
      </c>
      <c r="J476" s="46">
        <v>18764439.91</v>
      </c>
      <c r="K476" s="46">
        <f t="shared" si="93"/>
        <v>100</v>
      </c>
    </row>
    <row r="477" spans="1:13" ht="56.25" x14ac:dyDescent="0.2">
      <c r="A477" s="62" t="s">
        <v>1219</v>
      </c>
      <c r="B477" s="63" t="s">
        <v>319</v>
      </c>
      <c r="C477" s="63" t="s">
        <v>433</v>
      </c>
      <c r="D477" s="63" t="s">
        <v>1220</v>
      </c>
      <c r="E477" s="63" t="s">
        <v>258</v>
      </c>
      <c r="F477" s="63" t="s">
        <v>258</v>
      </c>
      <c r="G477" s="63" t="s">
        <v>258</v>
      </c>
      <c r="H477" s="60">
        <f>H478</f>
        <v>48035845.939999998</v>
      </c>
      <c r="I477" s="60">
        <f t="shared" ref="I477:J477" si="122">I478</f>
        <v>15609799.15</v>
      </c>
      <c r="J477" s="60">
        <f t="shared" si="122"/>
        <v>15606206.66</v>
      </c>
      <c r="K477" s="60">
        <f t="shared" si="93"/>
        <v>99.976985674412091</v>
      </c>
      <c r="M477" s="28"/>
    </row>
    <row r="478" spans="1:13" ht="32.25" customHeight="1" x14ac:dyDescent="0.2">
      <c r="A478" s="62" t="s">
        <v>358</v>
      </c>
      <c r="B478" s="63" t="s">
        <v>319</v>
      </c>
      <c r="C478" s="63" t="s">
        <v>433</v>
      </c>
      <c r="D478" s="63" t="s">
        <v>1220</v>
      </c>
      <c r="E478" s="63" t="s">
        <v>359</v>
      </c>
      <c r="F478" s="63" t="s">
        <v>258</v>
      </c>
      <c r="G478" s="63" t="s">
        <v>258</v>
      </c>
      <c r="H478" s="60">
        <f>H479</f>
        <v>48035845.939999998</v>
      </c>
      <c r="I478" s="60">
        <f t="shared" ref="I478:J478" si="123">I479</f>
        <v>15609799.15</v>
      </c>
      <c r="J478" s="60">
        <f t="shared" si="123"/>
        <v>15606206.66</v>
      </c>
      <c r="K478" s="60">
        <f t="shared" si="93"/>
        <v>99.976985674412091</v>
      </c>
    </row>
    <row r="479" spans="1:13" ht="26.25" customHeight="1" x14ac:dyDescent="0.2">
      <c r="A479" s="66" t="s">
        <v>1221</v>
      </c>
      <c r="B479" s="61" t="s">
        <v>319</v>
      </c>
      <c r="C479" s="61" t="s">
        <v>433</v>
      </c>
      <c r="D479" s="61" t="s">
        <v>1220</v>
      </c>
      <c r="E479" s="61" t="s">
        <v>359</v>
      </c>
      <c r="F479" s="61" t="s">
        <v>1222</v>
      </c>
      <c r="G479" s="61" t="s">
        <v>258</v>
      </c>
      <c r="H479" s="46">
        <v>48035845.939999998</v>
      </c>
      <c r="I479" s="46">
        <v>15609799.15</v>
      </c>
      <c r="J479" s="46">
        <v>15606206.66</v>
      </c>
      <c r="K479" s="46">
        <f t="shared" si="93"/>
        <v>99.976985674412091</v>
      </c>
    </row>
    <row r="480" spans="1:13" ht="37.5" x14ac:dyDescent="0.2">
      <c r="A480" s="66" t="s">
        <v>281</v>
      </c>
      <c r="B480" s="61" t="s">
        <v>319</v>
      </c>
      <c r="C480" s="61" t="s">
        <v>433</v>
      </c>
      <c r="D480" s="61" t="s">
        <v>1220</v>
      </c>
      <c r="E480" s="61" t="s">
        <v>359</v>
      </c>
      <c r="F480" s="61" t="s">
        <v>1222</v>
      </c>
      <c r="G480" s="61" t="s">
        <v>282</v>
      </c>
      <c r="H480" s="46">
        <v>48035845.939999998</v>
      </c>
      <c r="I480" s="46">
        <v>15609799.15</v>
      </c>
      <c r="J480" s="46">
        <v>15606206.66</v>
      </c>
      <c r="K480" s="46">
        <f t="shared" si="93"/>
        <v>99.976985674412091</v>
      </c>
    </row>
    <row r="481" spans="1:15" ht="56.25" x14ac:dyDescent="0.2">
      <c r="A481" s="66" t="s">
        <v>283</v>
      </c>
      <c r="B481" s="61" t="s">
        <v>319</v>
      </c>
      <c r="C481" s="61" t="s">
        <v>433</v>
      </c>
      <c r="D481" s="61" t="s">
        <v>1220</v>
      </c>
      <c r="E481" s="61" t="s">
        <v>359</v>
      </c>
      <c r="F481" s="61" t="s">
        <v>1222</v>
      </c>
      <c r="G481" s="61" t="s">
        <v>284</v>
      </c>
      <c r="H481" s="46">
        <v>48035845.939999998</v>
      </c>
      <c r="I481" s="46">
        <v>15609799.15</v>
      </c>
      <c r="J481" s="46">
        <v>15606206.66</v>
      </c>
      <c r="K481" s="46">
        <f t="shared" si="93"/>
        <v>99.976985674412091</v>
      </c>
    </row>
    <row r="482" spans="1:15" ht="37.5" x14ac:dyDescent="0.2">
      <c r="A482" s="62" t="s">
        <v>537</v>
      </c>
      <c r="B482" s="63" t="s">
        <v>373</v>
      </c>
      <c r="C482" s="64" t="s">
        <v>258</v>
      </c>
      <c r="D482" s="64" t="s">
        <v>258</v>
      </c>
      <c r="E482" s="64" t="s">
        <v>258</v>
      </c>
      <c r="F482" s="64" t="s">
        <v>258</v>
      </c>
      <c r="G482" s="64" t="s">
        <v>258</v>
      </c>
      <c r="H482" s="60">
        <f>H483</f>
        <v>200000</v>
      </c>
      <c r="I482" s="60">
        <f t="shared" ref="I482:J482" si="124">I483</f>
        <v>200000</v>
      </c>
      <c r="J482" s="60">
        <f t="shared" si="124"/>
        <v>200000</v>
      </c>
      <c r="K482" s="60">
        <f t="shared" si="93"/>
        <v>100</v>
      </c>
    </row>
    <row r="483" spans="1:15" ht="56.25" x14ac:dyDescent="0.2">
      <c r="A483" s="62" t="s">
        <v>538</v>
      </c>
      <c r="B483" s="63" t="s">
        <v>373</v>
      </c>
      <c r="C483" s="63" t="s">
        <v>433</v>
      </c>
      <c r="D483" s="63" t="s">
        <v>304</v>
      </c>
      <c r="E483" s="64" t="s">
        <v>258</v>
      </c>
      <c r="F483" s="64" t="s">
        <v>258</v>
      </c>
      <c r="G483" s="64" t="s">
        <v>258</v>
      </c>
      <c r="H483" s="60">
        <v>200000</v>
      </c>
      <c r="I483" s="60">
        <f>I484</f>
        <v>200000</v>
      </c>
      <c r="J483" s="60">
        <f>J484</f>
        <v>200000</v>
      </c>
      <c r="K483" s="60">
        <f t="shared" si="93"/>
        <v>100</v>
      </c>
    </row>
    <row r="484" spans="1:15" ht="18.75" x14ac:dyDescent="0.2">
      <c r="A484" s="62" t="s">
        <v>358</v>
      </c>
      <c r="B484" s="63" t="s">
        <v>373</v>
      </c>
      <c r="C484" s="63" t="s">
        <v>433</v>
      </c>
      <c r="D484" s="63" t="s">
        <v>304</v>
      </c>
      <c r="E484" s="63" t="s">
        <v>359</v>
      </c>
      <c r="F484" s="65" t="s">
        <v>258</v>
      </c>
      <c r="G484" s="65" t="s">
        <v>258</v>
      </c>
      <c r="H484" s="60">
        <v>200000</v>
      </c>
      <c r="I484" s="60">
        <f>I485</f>
        <v>200000</v>
      </c>
      <c r="J484" s="60">
        <f>J485</f>
        <v>200000</v>
      </c>
      <c r="K484" s="46">
        <f t="shared" si="93"/>
        <v>100</v>
      </c>
    </row>
    <row r="485" spans="1:15" ht="18.75" x14ac:dyDescent="0.2">
      <c r="A485" s="66" t="s">
        <v>390</v>
      </c>
      <c r="B485" s="61" t="s">
        <v>373</v>
      </c>
      <c r="C485" s="61" t="s">
        <v>433</v>
      </c>
      <c r="D485" s="61" t="s">
        <v>304</v>
      </c>
      <c r="E485" s="61" t="s">
        <v>359</v>
      </c>
      <c r="F485" s="61" t="s">
        <v>539</v>
      </c>
      <c r="G485" s="67" t="s">
        <v>258</v>
      </c>
      <c r="H485" s="46">
        <v>200000</v>
      </c>
      <c r="I485" s="46">
        <v>200000</v>
      </c>
      <c r="J485" s="46">
        <v>200000</v>
      </c>
      <c r="K485" s="46">
        <f t="shared" si="93"/>
        <v>100</v>
      </c>
    </row>
    <row r="486" spans="1:15" ht="37.5" x14ac:dyDescent="0.2">
      <c r="A486" s="66" t="s">
        <v>281</v>
      </c>
      <c r="B486" s="61" t="s">
        <v>373</v>
      </c>
      <c r="C486" s="61" t="s">
        <v>433</v>
      </c>
      <c r="D486" s="61" t="s">
        <v>304</v>
      </c>
      <c r="E486" s="61" t="s">
        <v>359</v>
      </c>
      <c r="F486" s="61" t="s">
        <v>539</v>
      </c>
      <c r="G486" s="61" t="s">
        <v>282</v>
      </c>
      <c r="H486" s="46">
        <v>200000</v>
      </c>
      <c r="I486" s="46">
        <v>200000</v>
      </c>
      <c r="J486" s="46">
        <v>200000</v>
      </c>
      <c r="K486" s="46">
        <f t="shared" si="93"/>
        <v>100</v>
      </c>
    </row>
    <row r="487" spans="1:15" ht="56.25" x14ac:dyDescent="0.2">
      <c r="A487" s="66" t="s">
        <v>283</v>
      </c>
      <c r="B487" s="61" t="s">
        <v>373</v>
      </c>
      <c r="C487" s="61" t="s">
        <v>433</v>
      </c>
      <c r="D487" s="61" t="s">
        <v>304</v>
      </c>
      <c r="E487" s="61" t="s">
        <v>359</v>
      </c>
      <c r="F487" s="61" t="s">
        <v>539</v>
      </c>
      <c r="G487" s="61" t="s">
        <v>284</v>
      </c>
      <c r="H487" s="46">
        <v>200000</v>
      </c>
      <c r="I487" s="46">
        <v>200000</v>
      </c>
      <c r="J487" s="46">
        <v>200000</v>
      </c>
      <c r="K487" s="46">
        <f t="shared" ref="K487:K550" si="125">J487/I487*100</f>
        <v>100</v>
      </c>
    </row>
    <row r="488" spans="1:15" ht="56.25" x14ac:dyDescent="0.2">
      <c r="A488" s="62" t="s">
        <v>540</v>
      </c>
      <c r="B488" s="63" t="s">
        <v>336</v>
      </c>
      <c r="C488" s="64" t="s">
        <v>258</v>
      </c>
      <c r="D488" s="64" t="s">
        <v>258</v>
      </c>
      <c r="E488" s="64" t="s">
        <v>258</v>
      </c>
      <c r="F488" s="64" t="s">
        <v>258</v>
      </c>
      <c r="G488" s="64" t="s">
        <v>258</v>
      </c>
      <c r="H488" s="60">
        <f>H489+H500+H505+H514+H519</f>
        <v>18826073</v>
      </c>
      <c r="I488" s="60">
        <f t="shared" ref="I488:J488" si="126">I489+I500+I505+I514+I519</f>
        <v>18035771.380000003</v>
      </c>
      <c r="J488" s="60">
        <f t="shared" si="126"/>
        <v>17845361.640000001</v>
      </c>
      <c r="K488" s="60">
        <f>J488/I488*100</f>
        <v>98.944266169778857</v>
      </c>
      <c r="L488" s="28"/>
      <c r="M488" s="28"/>
      <c r="N488" s="28"/>
      <c r="O488" s="28"/>
    </row>
    <row r="489" spans="1:15" ht="56.25" x14ac:dyDescent="0.2">
      <c r="A489" s="62" t="s">
        <v>345</v>
      </c>
      <c r="B489" s="63" t="s">
        <v>336</v>
      </c>
      <c r="C489" s="63" t="s">
        <v>433</v>
      </c>
      <c r="D489" s="63" t="s">
        <v>274</v>
      </c>
      <c r="E489" s="64" t="s">
        <v>258</v>
      </c>
      <c r="F489" s="64" t="s">
        <v>258</v>
      </c>
      <c r="G489" s="64" t="s">
        <v>258</v>
      </c>
      <c r="H489" s="60">
        <f>H490</f>
        <v>1226410</v>
      </c>
      <c r="I489" s="60">
        <f t="shared" ref="I489:J489" si="127">I490</f>
        <v>838215.91</v>
      </c>
      <c r="J489" s="60">
        <f t="shared" si="127"/>
        <v>702056.02</v>
      </c>
      <c r="K489" s="60">
        <f t="shared" si="125"/>
        <v>83.755988358655713</v>
      </c>
    </row>
    <row r="490" spans="1:15" ht="37.5" x14ac:dyDescent="0.2">
      <c r="A490" s="62" t="s">
        <v>342</v>
      </c>
      <c r="B490" s="63" t="s">
        <v>336</v>
      </c>
      <c r="C490" s="63" t="s">
        <v>433</v>
      </c>
      <c r="D490" s="63" t="s">
        <v>274</v>
      </c>
      <c r="E490" s="63" t="s">
        <v>343</v>
      </c>
      <c r="F490" s="65" t="s">
        <v>258</v>
      </c>
      <c r="G490" s="65" t="s">
        <v>258</v>
      </c>
      <c r="H490" s="60">
        <f>H491+H494+H497</f>
        <v>1226410</v>
      </c>
      <c r="I490" s="60">
        <f t="shared" ref="I490:J490" si="128">I491+I494+I497</f>
        <v>838215.91</v>
      </c>
      <c r="J490" s="60">
        <f t="shared" si="128"/>
        <v>702056.02</v>
      </c>
      <c r="K490" s="60">
        <f t="shared" si="125"/>
        <v>83.755988358655713</v>
      </c>
    </row>
    <row r="491" spans="1:15" ht="56.25" x14ac:dyDescent="0.2">
      <c r="A491" s="66" t="s">
        <v>344</v>
      </c>
      <c r="B491" s="61" t="s">
        <v>336</v>
      </c>
      <c r="C491" s="61" t="s">
        <v>433</v>
      </c>
      <c r="D491" s="61" t="s">
        <v>274</v>
      </c>
      <c r="E491" s="61" t="s">
        <v>343</v>
      </c>
      <c r="F491" s="61" t="s">
        <v>436</v>
      </c>
      <c r="G491" s="67" t="s">
        <v>258</v>
      </c>
      <c r="H491" s="46">
        <v>393000</v>
      </c>
      <c r="I491" s="46">
        <v>93000</v>
      </c>
      <c r="J491" s="46">
        <v>44148.89</v>
      </c>
      <c r="K491" s="46">
        <f t="shared" si="125"/>
        <v>47.471924731182796</v>
      </c>
    </row>
    <row r="492" spans="1:15" ht="37.5" x14ac:dyDescent="0.2">
      <c r="A492" s="66" t="s">
        <v>281</v>
      </c>
      <c r="B492" s="61" t="s">
        <v>336</v>
      </c>
      <c r="C492" s="61" t="s">
        <v>433</v>
      </c>
      <c r="D492" s="61" t="s">
        <v>274</v>
      </c>
      <c r="E492" s="61" t="s">
        <v>343</v>
      </c>
      <c r="F492" s="61" t="s">
        <v>436</v>
      </c>
      <c r="G492" s="61" t="s">
        <v>282</v>
      </c>
      <c r="H492" s="46">
        <v>393000</v>
      </c>
      <c r="I492" s="46">
        <v>93000</v>
      </c>
      <c r="J492" s="46">
        <v>44148.89</v>
      </c>
      <c r="K492" s="46">
        <f t="shared" si="125"/>
        <v>47.471924731182796</v>
      </c>
    </row>
    <row r="493" spans="1:15" ht="56.25" x14ac:dyDescent="0.2">
      <c r="A493" s="66" t="s">
        <v>283</v>
      </c>
      <c r="B493" s="61" t="s">
        <v>336</v>
      </c>
      <c r="C493" s="61" t="s">
        <v>433</v>
      </c>
      <c r="D493" s="61" t="s">
        <v>274</v>
      </c>
      <c r="E493" s="61" t="s">
        <v>343</v>
      </c>
      <c r="F493" s="61" t="s">
        <v>436</v>
      </c>
      <c r="G493" s="61" t="s">
        <v>284</v>
      </c>
      <c r="H493" s="46">
        <v>393000</v>
      </c>
      <c r="I493" s="46">
        <v>93000</v>
      </c>
      <c r="J493" s="46">
        <v>44148.89</v>
      </c>
      <c r="K493" s="46">
        <f t="shared" si="125"/>
        <v>47.471924731182796</v>
      </c>
    </row>
    <row r="494" spans="1:15" ht="37.5" x14ac:dyDescent="0.2">
      <c r="A494" s="66" t="s">
        <v>345</v>
      </c>
      <c r="B494" s="61" t="s">
        <v>336</v>
      </c>
      <c r="C494" s="61" t="s">
        <v>433</v>
      </c>
      <c r="D494" s="61" t="s">
        <v>274</v>
      </c>
      <c r="E494" s="61" t="s">
        <v>343</v>
      </c>
      <c r="F494" s="61" t="s">
        <v>541</v>
      </c>
      <c r="G494" s="67" t="s">
        <v>258</v>
      </c>
      <c r="H494" s="46">
        <v>50000</v>
      </c>
      <c r="I494" s="46">
        <v>0</v>
      </c>
      <c r="J494" s="46">
        <v>0</v>
      </c>
      <c r="K494" s="46" t="e">
        <f t="shared" si="125"/>
        <v>#DIV/0!</v>
      </c>
    </row>
    <row r="495" spans="1:15" ht="37.5" x14ac:dyDescent="0.2">
      <c r="A495" s="66" t="s">
        <v>281</v>
      </c>
      <c r="B495" s="61" t="s">
        <v>336</v>
      </c>
      <c r="C495" s="61" t="s">
        <v>433</v>
      </c>
      <c r="D495" s="61" t="s">
        <v>274</v>
      </c>
      <c r="E495" s="61" t="s">
        <v>343</v>
      </c>
      <c r="F495" s="61" t="s">
        <v>541</v>
      </c>
      <c r="G495" s="61" t="s">
        <v>282</v>
      </c>
      <c r="H495" s="46">
        <v>50000</v>
      </c>
      <c r="I495" s="46">
        <v>0</v>
      </c>
      <c r="J495" s="46">
        <v>0</v>
      </c>
      <c r="K495" s="46" t="e">
        <f t="shared" si="125"/>
        <v>#DIV/0!</v>
      </c>
    </row>
    <row r="496" spans="1:15" ht="56.25" x14ac:dyDescent="0.2">
      <c r="A496" s="66" t="s">
        <v>283</v>
      </c>
      <c r="B496" s="61" t="s">
        <v>336</v>
      </c>
      <c r="C496" s="61" t="s">
        <v>433</v>
      </c>
      <c r="D496" s="61" t="s">
        <v>274</v>
      </c>
      <c r="E496" s="61" t="s">
        <v>343</v>
      </c>
      <c r="F496" s="61" t="s">
        <v>541</v>
      </c>
      <c r="G496" s="61" t="s">
        <v>284</v>
      </c>
      <c r="H496" s="46">
        <v>50000</v>
      </c>
      <c r="I496" s="46">
        <v>0</v>
      </c>
      <c r="J496" s="46">
        <v>0</v>
      </c>
      <c r="K496" s="46" t="e">
        <f t="shared" si="125"/>
        <v>#DIV/0!</v>
      </c>
    </row>
    <row r="497" spans="1:11" ht="37.5" x14ac:dyDescent="0.2">
      <c r="A497" s="66" t="s">
        <v>346</v>
      </c>
      <c r="B497" s="61" t="s">
        <v>336</v>
      </c>
      <c r="C497" s="61" t="s">
        <v>433</v>
      </c>
      <c r="D497" s="61" t="s">
        <v>274</v>
      </c>
      <c r="E497" s="61" t="s">
        <v>343</v>
      </c>
      <c r="F497" s="61" t="s">
        <v>542</v>
      </c>
      <c r="G497" s="67" t="s">
        <v>258</v>
      </c>
      <c r="H497" s="46">
        <v>783410</v>
      </c>
      <c r="I497" s="46">
        <v>745215.91</v>
      </c>
      <c r="J497" s="46">
        <v>657907.13</v>
      </c>
      <c r="K497" s="46">
        <f t="shared" si="125"/>
        <v>88.284096081630892</v>
      </c>
    </row>
    <row r="498" spans="1:11" ht="37.5" x14ac:dyDescent="0.2">
      <c r="A498" s="66" t="s">
        <v>281</v>
      </c>
      <c r="B498" s="61" t="s">
        <v>336</v>
      </c>
      <c r="C498" s="61" t="s">
        <v>433</v>
      </c>
      <c r="D498" s="61" t="s">
        <v>274</v>
      </c>
      <c r="E498" s="61" t="s">
        <v>343</v>
      </c>
      <c r="F498" s="61" t="s">
        <v>542</v>
      </c>
      <c r="G498" s="61" t="s">
        <v>282</v>
      </c>
      <c r="H498" s="46">
        <v>783410</v>
      </c>
      <c r="I498" s="46">
        <v>745215.91</v>
      </c>
      <c r="J498" s="46">
        <v>657907.13</v>
      </c>
      <c r="K498" s="46">
        <f t="shared" si="125"/>
        <v>88.284096081630892</v>
      </c>
    </row>
    <row r="499" spans="1:11" ht="56.25" x14ac:dyDescent="0.2">
      <c r="A499" s="66" t="s">
        <v>283</v>
      </c>
      <c r="B499" s="61" t="s">
        <v>336</v>
      </c>
      <c r="C499" s="61" t="s">
        <v>433</v>
      </c>
      <c r="D499" s="61" t="s">
        <v>274</v>
      </c>
      <c r="E499" s="61" t="s">
        <v>343</v>
      </c>
      <c r="F499" s="61" t="s">
        <v>542</v>
      </c>
      <c r="G499" s="61" t="s">
        <v>284</v>
      </c>
      <c r="H499" s="46">
        <v>783410</v>
      </c>
      <c r="I499" s="46">
        <v>745215.91</v>
      </c>
      <c r="J499" s="46">
        <v>657907.13</v>
      </c>
      <c r="K499" s="46">
        <f t="shared" si="125"/>
        <v>88.284096081630892</v>
      </c>
    </row>
    <row r="500" spans="1:11" ht="37.5" x14ac:dyDescent="0.2">
      <c r="A500" s="62" t="s">
        <v>347</v>
      </c>
      <c r="B500" s="63" t="s">
        <v>336</v>
      </c>
      <c r="C500" s="63" t="s">
        <v>433</v>
      </c>
      <c r="D500" s="63" t="s">
        <v>355</v>
      </c>
      <c r="E500" s="64" t="s">
        <v>258</v>
      </c>
      <c r="F500" s="64" t="s">
        <v>258</v>
      </c>
      <c r="G500" s="64" t="s">
        <v>258</v>
      </c>
      <c r="H500" s="60">
        <f>H501</f>
        <v>675000</v>
      </c>
      <c r="I500" s="60">
        <f t="shared" ref="I500:J500" si="129">I501</f>
        <v>334135</v>
      </c>
      <c r="J500" s="60">
        <f t="shared" si="129"/>
        <v>298344.83</v>
      </c>
      <c r="K500" s="60">
        <f t="shared" si="125"/>
        <v>89.28870965328386</v>
      </c>
    </row>
    <row r="501" spans="1:11" ht="37.5" x14ac:dyDescent="0.2">
      <c r="A501" s="62" t="s">
        <v>342</v>
      </c>
      <c r="B501" s="63" t="s">
        <v>336</v>
      </c>
      <c r="C501" s="63" t="s">
        <v>433</v>
      </c>
      <c r="D501" s="63" t="s">
        <v>355</v>
      </c>
      <c r="E501" s="63" t="s">
        <v>343</v>
      </c>
      <c r="F501" s="65" t="s">
        <v>258</v>
      </c>
      <c r="G501" s="65" t="s">
        <v>258</v>
      </c>
      <c r="H501" s="60">
        <f>H502</f>
        <v>675000</v>
      </c>
      <c r="I501" s="60">
        <f t="shared" ref="I501:J501" si="130">I502</f>
        <v>334135</v>
      </c>
      <c r="J501" s="60">
        <f t="shared" si="130"/>
        <v>298344.83</v>
      </c>
      <c r="K501" s="60">
        <f t="shared" si="125"/>
        <v>89.28870965328386</v>
      </c>
    </row>
    <row r="502" spans="1:11" ht="37.5" x14ac:dyDescent="0.2">
      <c r="A502" s="66" t="s">
        <v>347</v>
      </c>
      <c r="B502" s="61" t="s">
        <v>336</v>
      </c>
      <c r="C502" s="61" t="s">
        <v>433</v>
      </c>
      <c r="D502" s="61" t="s">
        <v>355</v>
      </c>
      <c r="E502" s="61" t="s">
        <v>343</v>
      </c>
      <c r="F502" s="61" t="s">
        <v>543</v>
      </c>
      <c r="G502" s="67" t="s">
        <v>258</v>
      </c>
      <c r="H502" s="46">
        <v>675000</v>
      </c>
      <c r="I502" s="46">
        <v>334135</v>
      </c>
      <c r="J502" s="46">
        <v>298344.83</v>
      </c>
      <c r="K502" s="46">
        <f t="shared" si="125"/>
        <v>89.28870965328386</v>
      </c>
    </row>
    <row r="503" spans="1:11" ht="37.5" x14ac:dyDescent="0.2">
      <c r="A503" s="66" t="s">
        <v>281</v>
      </c>
      <c r="B503" s="61" t="s">
        <v>336</v>
      </c>
      <c r="C503" s="61" t="s">
        <v>433</v>
      </c>
      <c r="D503" s="61" t="s">
        <v>355</v>
      </c>
      <c r="E503" s="61" t="s">
        <v>343</v>
      </c>
      <c r="F503" s="61" t="s">
        <v>543</v>
      </c>
      <c r="G503" s="61" t="s">
        <v>282</v>
      </c>
      <c r="H503" s="46">
        <v>675000</v>
      </c>
      <c r="I503" s="46">
        <v>334135</v>
      </c>
      <c r="J503" s="46">
        <v>298344.83</v>
      </c>
      <c r="K503" s="46">
        <f t="shared" si="125"/>
        <v>89.28870965328386</v>
      </c>
    </row>
    <row r="504" spans="1:11" ht="56.25" x14ac:dyDescent="0.2">
      <c r="A504" s="66" t="s">
        <v>283</v>
      </c>
      <c r="B504" s="61" t="s">
        <v>336</v>
      </c>
      <c r="C504" s="61" t="s">
        <v>433</v>
      </c>
      <c r="D504" s="61" t="s">
        <v>355</v>
      </c>
      <c r="E504" s="61" t="s">
        <v>343</v>
      </c>
      <c r="F504" s="61" t="s">
        <v>543</v>
      </c>
      <c r="G504" s="61" t="s">
        <v>284</v>
      </c>
      <c r="H504" s="46">
        <v>675000</v>
      </c>
      <c r="I504" s="46">
        <v>334135</v>
      </c>
      <c r="J504" s="46">
        <v>298344.83</v>
      </c>
      <c r="K504" s="46">
        <f t="shared" si="125"/>
        <v>89.28870965328386</v>
      </c>
    </row>
    <row r="505" spans="1:11" ht="37.5" x14ac:dyDescent="0.2">
      <c r="A505" s="62" t="s">
        <v>544</v>
      </c>
      <c r="B505" s="63" t="s">
        <v>336</v>
      </c>
      <c r="C505" s="63" t="s">
        <v>433</v>
      </c>
      <c r="D505" s="63" t="s">
        <v>304</v>
      </c>
      <c r="E505" s="64" t="s">
        <v>258</v>
      </c>
      <c r="F505" s="64" t="s">
        <v>258</v>
      </c>
      <c r="G505" s="64" t="s">
        <v>258</v>
      </c>
      <c r="H505" s="60">
        <f>H506</f>
        <v>16409663</v>
      </c>
      <c r="I505" s="60">
        <f t="shared" ref="I505:J505" si="131">I506</f>
        <v>16540688.439999999</v>
      </c>
      <c r="J505" s="60">
        <f t="shared" si="131"/>
        <v>16526555.33</v>
      </c>
      <c r="K505" s="60">
        <f t="shared" si="125"/>
        <v>99.914555491137719</v>
      </c>
    </row>
    <row r="506" spans="1:11" ht="37.5" x14ac:dyDescent="0.2">
      <c r="A506" s="62" t="s">
        <v>342</v>
      </c>
      <c r="B506" s="63" t="s">
        <v>336</v>
      </c>
      <c r="C506" s="63" t="s">
        <v>433</v>
      </c>
      <c r="D506" s="63" t="s">
        <v>304</v>
      </c>
      <c r="E506" s="63" t="s">
        <v>343</v>
      </c>
      <c r="F506" s="65" t="s">
        <v>258</v>
      </c>
      <c r="G506" s="65" t="s">
        <v>258</v>
      </c>
      <c r="H506" s="60">
        <f>H507</f>
        <v>16409663</v>
      </c>
      <c r="I506" s="60">
        <f>I507</f>
        <v>16540688.439999999</v>
      </c>
      <c r="J506" s="60">
        <f>J507</f>
        <v>16526555.33</v>
      </c>
      <c r="K506" s="60">
        <f t="shared" si="125"/>
        <v>99.914555491137719</v>
      </c>
    </row>
    <row r="507" spans="1:11" ht="37.5" x14ac:dyDescent="0.2">
      <c r="A507" s="66" t="s">
        <v>276</v>
      </c>
      <c r="B507" s="61" t="s">
        <v>336</v>
      </c>
      <c r="C507" s="61" t="s">
        <v>433</v>
      </c>
      <c r="D507" s="61" t="s">
        <v>304</v>
      </c>
      <c r="E507" s="61" t="s">
        <v>343</v>
      </c>
      <c r="F507" s="61" t="s">
        <v>435</v>
      </c>
      <c r="G507" s="67" t="s">
        <v>258</v>
      </c>
      <c r="H507" s="46">
        <v>16409663</v>
      </c>
      <c r="I507" s="46">
        <v>16540688.439999999</v>
      </c>
      <c r="J507" s="46">
        <v>16526555.33</v>
      </c>
      <c r="K507" s="46">
        <f t="shared" si="125"/>
        <v>99.914555491137719</v>
      </c>
    </row>
    <row r="508" spans="1:11" ht="93.75" x14ac:dyDescent="0.2">
      <c r="A508" s="66" t="s">
        <v>277</v>
      </c>
      <c r="B508" s="61" t="s">
        <v>336</v>
      </c>
      <c r="C508" s="61" t="s">
        <v>433</v>
      </c>
      <c r="D508" s="61" t="s">
        <v>304</v>
      </c>
      <c r="E508" s="61" t="s">
        <v>343</v>
      </c>
      <c r="F508" s="61" t="s">
        <v>435</v>
      </c>
      <c r="G508" s="61" t="s">
        <v>278</v>
      </c>
      <c r="H508" s="46">
        <v>15910405</v>
      </c>
      <c r="I508" s="46">
        <v>16119344.890000001</v>
      </c>
      <c r="J508" s="46">
        <v>16109694.189999999</v>
      </c>
      <c r="K508" s="46">
        <f t="shared" si="125"/>
        <v>99.940129700891333</v>
      </c>
    </row>
    <row r="509" spans="1:11" ht="37.5" x14ac:dyDescent="0.2">
      <c r="A509" s="66" t="s">
        <v>279</v>
      </c>
      <c r="B509" s="61" t="s">
        <v>336</v>
      </c>
      <c r="C509" s="61" t="s">
        <v>433</v>
      </c>
      <c r="D509" s="61" t="s">
        <v>304</v>
      </c>
      <c r="E509" s="61" t="s">
        <v>343</v>
      </c>
      <c r="F509" s="61" t="s">
        <v>435</v>
      </c>
      <c r="G509" s="61" t="s">
        <v>280</v>
      </c>
      <c r="H509" s="46">
        <v>15910405</v>
      </c>
      <c r="I509" s="46">
        <v>16119344.890000001</v>
      </c>
      <c r="J509" s="46">
        <v>16109694.189999999</v>
      </c>
      <c r="K509" s="46">
        <f t="shared" si="125"/>
        <v>99.940129700891333</v>
      </c>
    </row>
    <row r="510" spans="1:11" ht="37.5" x14ac:dyDescent="0.2">
      <c r="A510" s="66" t="s">
        <v>281</v>
      </c>
      <c r="B510" s="61" t="s">
        <v>336</v>
      </c>
      <c r="C510" s="61" t="s">
        <v>433</v>
      </c>
      <c r="D510" s="61" t="s">
        <v>304</v>
      </c>
      <c r="E510" s="61" t="s">
        <v>343</v>
      </c>
      <c r="F510" s="61" t="s">
        <v>435</v>
      </c>
      <c r="G510" s="61" t="s">
        <v>282</v>
      </c>
      <c r="H510" s="46">
        <v>493758</v>
      </c>
      <c r="I510" s="46">
        <v>421343.55</v>
      </c>
      <c r="J510" s="46">
        <v>416861.14</v>
      </c>
      <c r="K510" s="46">
        <f t="shared" si="125"/>
        <v>98.936162663460735</v>
      </c>
    </row>
    <row r="511" spans="1:11" ht="56.25" x14ac:dyDescent="0.2">
      <c r="A511" s="66" t="s">
        <v>283</v>
      </c>
      <c r="B511" s="61" t="s">
        <v>336</v>
      </c>
      <c r="C511" s="61" t="s">
        <v>433</v>
      </c>
      <c r="D511" s="61" t="s">
        <v>304</v>
      </c>
      <c r="E511" s="61" t="s">
        <v>343</v>
      </c>
      <c r="F511" s="61" t="s">
        <v>435</v>
      </c>
      <c r="G511" s="61" t="s">
        <v>284</v>
      </c>
      <c r="H511" s="46">
        <v>493758</v>
      </c>
      <c r="I511" s="46">
        <v>421343.55</v>
      </c>
      <c r="J511" s="46">
        <v>416861.14</v>
      </c>
      <c r="K511" s="46">
        <f t="shared" si="125"/>
        <v>98.936162663460735</v>
      </c>
    </row>
    <row r="512" spans="1:11" ht="18.75" x14ac:dyDescent="0.2">
      <c r="A512" s="66" t="s">
        <v>285</v>
      </c>
      <c r="B512" s="61" t="s">
        <v>336</v>
      </c>
      <c r="C512" s="61" t="s">
        <v>433</v>
      </c>
      <c r="D512" s="61" t="s">
        <v>304</v>
      </c>
      <c r="E512" s="61" t="s">
        <v>343</v>
      </c>
      <c r="F512" s="61" t="s">
        <v>435</v>
      </c>
      <c r="G512" s="61" t="s">
        <v>286</v>
      </c>
      <c r="H512" s="46">
        <v>5500</v>
      </c>
      <c r="I512" s="46">
        <v>0</v>
      </c>
      <c r="J512" s="46">
        <v>0</v>
      </c>
      <c r="K512" s="46" t="e">
        <f t="shared" si="125"/>
        <v>#DIV/0!</v>
      </c>
    </row>
    <row r="513" spans="1:15" ht="18.75" x14ac:dyDescent="0.2">
      <c r="A513" s="66" t="s">
        <v>287</v>
      </c>
      <c r="B513" s="61" t="s">
        <v>336</v>
      </c>
      <c r="C513" s="61" t="s">
        <v>433</v>
      </c>
      <c r="D513" s="61" t="s">
        <v>304</v>
      </c>
      <c r="E513" s="61" t="s">
        <v>343</v>
      </c>
      <c r="F513" s="61" t="s">
        <v>435</v>
      </c>
      <c r="G513" s="61" t="s">
        <v>288</v>
      </c>
      <c r="H513" s="46">
        <v>5500</v>
      </c>
      <c r="I513" s="46">
        <v>0</v>
      </c>
      <c r="J513" s="46">
        <v>0</v>
      </c>
      <c r="K513" s="46" t="e">
        <f t="shared" si="125"/>
        <v>#DIV/0!</v>
      </c>
    </row>
    <row r="514" spans="1:15" ht="37.5" x14ac:dyDescent="0.2">
      <c r="A514" s="62" t="s">
        <v>545</v>
      </c>
      <c r="B514" s="63" t="s">
        <v>336</v>
      </c>
      <c r="C514" s="63" t="s">
        <v>433</v>
      </c>
      <c r="D514" s="63" t="s">
        <v>309</v>
      </c>
      <c r="E514" s="64" t="s">
        <v>258</v>
      </c>
      <c r="F514" s="64" t="s">
        <v>258</v>
      </c>
      <c r="G514" s="64" t="s">
        <v>258</v>
      </c>
      <c r="H514" s="60">
        <f>H515</f>
        <v>115000</v>
      </c>
      <c r="I514" s="60">
        <f t="shared" ref="I514:J514" si="132">I515</f>
        <v>167000</v>
      </c>
      <c r="J514" s="60">
        <f t="shared" si="132"/>
        <v>163673.43</v>
      </c>
      <c r="K514" s="60">
        <f t="shared" si="125"/>
        <v>98.00804191616767</v>
      </c>
    </row>
    <row r="515" spans="1:15" ht="37.5" x14ac:dyDescent="0.2">
      <c r="A515" s="62" t="s">
        <v>342</v>
      </c>
      <c r="B515" s="63" t="s">
        <v>336</v>
      </c>
      <c r="C515" s="63" t="s">
        <v>433</v>
      </c>
      <c r="D515" s="63" t="s">
        <v>309</v>
      </c>
      <c r="E515" s="63" t="s">
        <v>343</v>
      </c>
      <c r="F515" s="65" t="s">
        <v>258</v>
      </c>
      <c r="G515" s="65" t="s">
        <v>258</v>
      </c>
      <c r="H515" s="60">
        <f>H516</f>
        <v>115000</v>
      </c>
      <c r="I515" s="60">
        <f t="shared" ref="I515:J515" si="133">I516</f>
        <v>167000</v>
      </c>
      <c r="J515" s="60">
        <f t="shared" si="133"/>
        <v>163673.43</v>
      </c>
      <c r="K515" s="60">
        <f t="shared" si="125"/>
        <v>98.00804191616767</v>
      </c>
    </row>
    <row r="516" spans="1:15" ht="75" x14ac:dyDescent="0.2">
      <c r="A516" s="66" t="s">
        <v>349</v>
      </c>
      <c r="B516" s="61" t="s">
        <v>336</v>
      </c>
      <c r="C516" s="61" t="s">
        <v>433</v>
      </c>
      <c r="D516" s="61" t="s">
        <v>309</v>
      </c>
      <c r="E516" s="61" t="s">
        <v>343</v>
      </c>
      <c r="F516" s="61" t="s">
        <v>546</v>
      </c>
      <c r="G516" s="67" t="s">
        <v>258</v>
      </c>
      <c r="H516" s="46">
        <v>115000</v>
      </c>
      <c r="I516" s="46">
        <v>167000</v>
      </c>
      <c r="J516" s="46">
        <v>163673.43</v>
      </c>
      <c r="K516" s="46">
        <f t="shared" si="125"/>
        <v>98.00804191616767</v>
      </c>
    </row>
    <row r="517" spans="1:15" ht="37.5" x14ac:dyDescent="0.2">
      <c r="A517" s="66" t="s">
        <v>281</v>
      </c>
      <c r="B517" s="61" t="s">
        <v>336</v>
      </c>
      <c r="C517" s="61" t="s">
        <v>433</v>
      </c>
      <c r="D517" s="61" t="s">
        <v>309</v>
      </c>
      <c r="E517" s="61" t="s">
        <v>343</v>
      </c>
      <c r="F517" s="61" t="s">
        <v>546</v>
      </c>
      <c r="G517" s="61" t="s">
        <v>282</v>
      </c>
      <c r="H517" s="46">
        <v>115000</v>
      </c>
      <c r="I517" s="46">
        <v>167000</v>
      </c>
      <c r="J517" s="46">
        <v>163673.43</v>
      </c>
      <c r="K517" s="46">
        <f t="shared" si="125"/>
        <v>98.00804191616767</v>
      </c>
    </row>
    <row r="518" spans="1:15" ht="56.25" x14ac:dyDescent="0.2">
      <c r="A518" s="66" t="s">
        <v>283</v>
      </c>
      <c r="B518" s="61" t="s">
        <v>336</v>
      </c>
      <c r="C518" s="61" t="s">
        <v>433</v>
      </c>
      <c r="D518" s="61" t="s">
        <v>309</v>
      </c>
      <c r="E518" s="61" t="s">
        <v>343</v>
      </c>
      <c r="F518" s="61" t="s">
        <v>546</v>
      </c>
      <c r="G518" s="61" t="s">
        <v>284</v>
      </c>
      <c r="H518" s="46">
        <v>115000</v>
      </c>
      <c r="I518" s="46">
        <v>167000</v>
      </c>
      <c r="J518" s="46">
        <v>163673.43</v>
      </c>
      <c r="K518" s="46">
        <f t="shared" si="125"/>
        <v>98.00804191616767</v>
      </c>
    </row>
    <row r="519" spans="1:15" ht="37.5" x14ac:dyDescent="0.2">
      <c r="A519" s="62" t="s">
        <v>547</v>
      </c>
      <c r="B519" s="63" t="s">
        <v>336</v>
      </c>
      <c r="C519" s="63" t="s">
        <v>433</v>
      </c>
      <c r="D519" s="63" t="s">
        <v>348</v>
      </c>
      <c r="E519" s="64" t="s">
        <v>258</v>
      </c>
      <c r="F519" s="64" t="s">
        <v>258</v>
      </c>
      <c r="G519" s="64" t="s">
        <v>258</v>
      </c>
      <c r="H519" s="60">
        <f>H520</f>
        <v>400000</v>
      </c>
      <c r="I519" s="60">
        <f t="shared" ref="I519:J519" si="134">I520</f>
        <v>155732.03</v>
      </c>
      <c r="J519" s="60">
        <f t="shared" si="134"/>
        <v>154732.03</v>
      </c>
      <c r="K519" s="60">
        <f t="shared" si="125"/>
        <v>99.357871338349597</v>
      </c>
    </row>
    <row r="520" spans="1:15" ht="37.5" x14ac:dyDescent="0.2">
      <c r="A520" s="62" t="s">
        <v>342</v>
      </c>
      <c r="B520" s="63" t="s">
        <v>336</v>
      </c>
      <c r="C520" s="63" t="s">
        <v>433</v>
      </c>
      <c r="D520" s="63" t="s">
        <v>348</v>
      </c>
      <c r="E520" s="63" t="s">
        <v>343</v>
      </c>
      <c r="F520" s="65" t="s">
        <v>258</v>
      </c>
      <c r="G520" s="65" t="s">
        <v>258</v>
      </c>
      <c r="H520" s="60">
        <f>H521</f>
        <v>400000</v>
      </c>
      <c r="I520" s="60">
        <f t="shared" ref="I520:J520" si="135">I521</f>
        <v>155732.03</v>
      </c>
      <c r="J520" s="60">
        <f t="shared" si="135"/>
        <v>154732.03</v>
      </c>
      <c r="K520" s="60">
        <f t="shared" si="125"/>
        <v>99.357871338349597</v>
      </c>
    </row>
    <row r="521" spans="1:15" ht="37.5" x14ac:dyDescent="0.2">
      <c r="A521" s="66" t="s">
        <v>345</v>
      </c>
      <c r="B521" s="61" t="s">
        <v>336</v>
      </c>
      <c r="C521" s="61" t="s">
        <v>433</v>
      </c>
      <c r="D521" s="61" t="s">
        <v>348</v>
      </c>
      <c r="E521" s="61" t="s">
        <v>343</v>
      </c>
      <c r="F521" s="61" t="s">
        <v>541</v>
      </c>
      <c r="G521" s="67" t="s">
        <v>258</v>
      </c>
      <c r="H521" s="46">
        <v>400000</v>
      </c>
      <c r="I521" s="46">
        <v>155732.03</v>
      </c>
      <c r="J521" s="46">
        <v>154732.03</v>
      </c>
      <c r="K521" s="46">
        <f t="shared" si="125"/>
        <v>99.357871338349597</v>
      </c>
    </row>
    <row r="522" spans="1:15" ht="37.5" x14ac:dyDescent="0.2">
      <c r="A522" s="66" t="s">
        <v>281</v>
      </c>
      <c r="B522" s="61" t="s">
        <v>336</v>
      </c>
      <c r="C522" s="61" t="s">
        <v>433</v>
      </c>
      <c r="D522" s="61" t="s">
        <v>348</v>
      </c>
      <c r="E522" s="61" t="s">
        <v>343</v>
      </c>
      <c r="F522" s="61" t="s">
        <v>541</v>
      </c>
      <c r="G522" s="61" t="s">
        <v>282</v>
      </c>
      <c r="H522" s="46">
        <v>400000</v>
      </c>
      <c r="I522" s="46">
        <v>155732.03</v>
      </c>
      <c r="J522" s="46">
        <v>154732.03</v>
      </c>
      <c r="K522" s="46">
        <f t="shared" si="125"/>
        <v>99.357871338349597</v>
      </c>
    </row>
    <row r="523" spans="1:15" ht="56.25" x14ac:dyDescent="0.2">
      <c r="A523" s="66" t="s">
        <v>283</v>
      </c>
      <c r="B523" s="61" t="s">
        <v>336</v>
      </c>
      <c r="C523" s="61" t="s">
        <v>433</v>
      </c>
      <c r="D523" s="61" t="s">
        <v>348</v>
      </c>
      <c r="E523" s="61" t="s">
        <v>343</v>
      </c>
      <c r="F523" s="61" t="s">
        <v>541</v>
      </c>
      <c r="G523" s="61" t="s">
        <v>284</v>
      </c>
      <c r="H523" s="46">
        <v>400000</v>
      </c>
      <c r="I523" s="46">
        <v>155732.03</v>
      </c>
      <c r="J523" s="46">
        <v>154732.03</v>
      </c>
      <c r="K523" s="46">
        <f t="shared" si="125"/>
        <v>99.357871338349597</v>
      </c>
    </row>
    <row r="524" spans="1:15" ht="56.25" x14ac:dyDescent="0.2">
      <c r="A524" s="62" t="s">
        <v>548</v>
      </c>
      <c r="B524" s="63" t="s">
        <v>310</v>
      </c>
      <c r="C524" s="64" t="s">
        <v>258</v>
      </c>
      <c r="D524" s="64" t="s">
        <v>258</v>
      </c>
      <c r="E524" s="64" t="s">
        <v>258</v>
      </c>
      <c r="F524" s="64" t="s">
        <v>258</v>
      </c>
      <c r="G524" s="64" t="s">
        <v>258</v>
      </c>
      <c r="H524" s="60">
        <f>H525+H533+H539+H546+H553+H558</f>
        <v>474594531.33000004</v>
      </c>
      <c r="I524" s="60">
        <f t="shared" ref="I524:J524" si="136">I525+I533+I539+I546+I553+I558</f>
        <v>491386381.38999999</v>
      </c>
      <c r="J524" s="60">
        <f t="shared" si="136"/>
        <v>478794894.70999998</v>
      </c>
      <c r="K524" s="60">
        <f t="shared" si="125"/>
        <v>97.437558883015413</v>
      </c>
      <c r="L524" s="28"/>
      <c r="M524" s="28"/>
      <c r="N524" s="28"/>
      <c r="O524" s="28"/>
    </row>
    <row r="525" spans="1:15" ht="56.25" x14ac:dyDescent="0.2">
      <c r="A525" s="62" t="s">
        <v>549</v>
      </c>
      <c r="B525" s="63" t="s">
        <v>310</v>
      </c>
      <c r="C525" s="63" t="s">
        <v>433</v>
      </c>
      <c r="D525" s="63" t="s">
        <v>274</v>
      </c>
      <c r="E525" s="64" t="s">
        <v>258</v>
      </c>
      <c r="F525" s="64" t="s">
        <v>258</v>
      </c>
      <c r="G525" s="64" t="s">
        <v>258</v>
      </c>
      <c r="H525" s="60">
        <f>H526+H530</f>
        <v>18518474</v>
      </c>
      <c r="I525" s="60">
        <f t="shared" ref="I525:J525" si="137">I526+I530</f>
        <v>22506040.41</v>
      </c>
      <c r="J525" s="60">
        <f t="shared" si="137"/>
        <v>21992683.789999999</v>
      </c>
      <c r="K525" s="60">
        <f t="shared" si="125"/>
        <v>97.719027378214847</v>
      </c>
    </row>
    <row r="526" spans="1:15" ht="37.5" x14ac:dyDescent="0.2">
      <c r="A526" s="62" t="s">
        <v>307</v>
      </c>
      <c r="B526" s="63" t="s">
        <v>310</v>
      </c>
      <c r="C526" s="63" t="s">
        <v>433</v>
      </c>
      <c r="D526" s="63" t="s">
        <v>274</v>
      </c>
      <c r="E526" s="63" t="s">
        <v>308</v>
      </c>
      <c r="F526" s="65" t="s">
        <v>258</v>
      </c>
      <c r="G526" s="65" t="s">
        <v>258</v>
      </c>
      <c r="H526" s="60">
        <f>H527</f>
        <v>18508474</v>
      </c>
      <c r="I526" s="60">
        <f t="shared" ref="I526:J526" si="138">I527</f>
        <v>22133284.41</v>
      </c>
      <c r="J526" s="60">
        <f t="shared" si="138"/>
        <v>21619927.789999999</v>
      </c>
      <c r="K526" s="46">
        <f t="shared" si="125"/>
        <v>97.680612553968444</v>
      </c>
    </row>
    <row r="527" spans="1:15" ht="18.75" x14ac:dyDescent="0.2">
      <c r="A527" s="66" t="s">
        <v>313</v>
      </c>
      <c r="B527" s="61" t="s">
        <v>310</v>
      </c>
      <c r="C527" s="61" t="s">
        <v>433</v>
      </c>
      <c r="D527" s="61" t="s">
        <v>274</v>
      </c>
      <c r="E527" s="61" t="s">
        <v>308</v>
      </c>
      <c r="F527" s="61" t="s">
        <v>512</v>
      </c>
      <c r="G527" s="67" t="s">
        <v>258</v>
      </c>
      <c r="H527" s="46">
        <v>18508474</v>
      </c>
      <c r="I527" s="46">
        <v>22133284.41</v>
      </c>
      <c r="J527" s="46">
        <v>21619927.789999999</v>
      </c>
      <c r="K527" s="46">
        <f t="shared" si="125"/>
        <v>97.680612553968444</v>
      </c>
    </row>
    <row r="528" spans="1:15" ht="56.25" x14ac:dyDescent="0.2">
      <c r="A528" s="66" t="s">
        <v>314</v>
      </c>
      <c r="B528" s="61" t="s">
        <v>310</v>
      </c>
      <c r="C528" s="61" t="s">
        <v>433</v>
      </c>
      <c r="D528" s="61" t="s">
        <v>274</v>
      </c>
      <c r="E528" s="61" t="s">
        <v>308</v>
      </c>
      <c r="F528" s="61" t="s">
        <v>512</v>
      </c>
      <c r="G528" s="61" t="s">
        <v>315</v>
      </c>
      <c r="H528" s="46">
        <v>18508474</v>
      </c>
      <c r="I528" s="46">
        <v>22133284.41</v>
      </c>
      <c r="J528" s="46">
        <v>21619927.789999999</v>
      </c>
      <c r="K528" s="46">
        <f t="shared" si="125"/>
        <v>97.680612553968444</v>
      </c>
    </row>
    <row r="529" spans="1:11" ht="18.75" x14ac:dyDescent="0.2">
      <c r="A529" s="66" t="s">
        <v>316</v>
      </c>
      <c r="B529" s="61" t="s">
        <v>310</v>
      </c>
      <c r="C529" s="61" t="s">
        <v>433</v>
      </c>
      <c r="D529" s="61" t="s">
        <v>274</v>
      </c>
      <c r="E529" s="61" t="s">
        <v>308</v>
      </c>
      <c r="F529" s="61" t="s">
        <v>512</v>
      </c>
      <c r="G529" s="61" t="s">
        <v>317</v>
      </c>
      <c r="H529" s="46">
        <v>18508474</v>
      </c>
      <c r="I529" s="46">
        <v>22133284.41</v>
      </c>
      <c r="J529" s="46">
        <v>21619927.789999999</v>
      </c>
      <c r="K529" s="46">
        <f t="shared" si="125"/>
        <v>97.680612553968444</v>
      </c>
    </row>
    <row r="530" spans="1:11" ht="56.25" x14ac:dyDescent="0.2">
      <c r="A530" s="66" t="s">
        <v>337</v>
      </c>
      <c r="B530" s="61" t="s">
        <v>310</v>
      </c>
      <c r="C530" s="61" t="s">
        <v>433</v>
      </c>
      <c r="D530" s="61" t="s">
        <v>274</v>
      </c>
      <c r="E530" s="61" t="s">
        <v>308</v>
      </c>
      <c r="F530" s="61" t="s">
        <v>550</v>
      </c>
      <c r="G530" s="67" t="s">
        <v>258</v>
      </c>
      <c r="H530" s="46">
        <v>10000</v>
      </c>
      <c r="I530" s="46">
        <v>372756</v>
      </c>
      <c r="J530" s="46">
        <v>372756</v>
      </c>
      <c r="K530" s="46">
        <f t="shared" si="125"/>
        <v>100</v>
      </c>
    </row>
    <row r="531" spans="1:11" ht="56.25" x14ac:dyDescent="0.2">
      <c r="A531" s="66" t="s">
        <v>314</v>
      </c>
      <c r="B531" s="61" t="s">
        <v>310</v>
      </c>
      <c r="C531" s="61" t="s">
        <v>433</v>
      </c>
      <c r="D531" s="61" t="s">
        <v>274</v>
      </c>
      <c r="E531" s="61" t="s">
        <v>308</v>
      </c>
      <c r="F531" s="61" t="s">
        <v>550</v>
      </c>
      <c r="G531" s="61" t="s">
        <v>315</v>
      </c>
      <c r="H531" s="46">
        <v>10000</v>
      </c>
      <c r="I531" s="46">
        <v>372756</v>
      </c>
      <c r="J531" s="46">
        <v>372756</v>
      </c>
      <c r="K531" s="46">
        <f t="shared" si="125"/>
        <v>100</v>
      </c>
    </row>
    <row r="532" spans="1:11" ht="18.75" x14ac:dyDescent="0.2">
      <c r="A532" s="66" t="s">
        <v>316</v>
      </c>
      <c r="B532" s="61" t="s">
        <v>310</v>
      </c>
      <c r="C532" s="61" t="s">
        <v>433</v>
      </c>
      <c r="D532" s="61" t="s">
        <v>274</v>
      </c>
      <c r="E532" s="61" t="s">
        <v>308</v>
      </c>
      <c r="F532" s="61" t="s">
        <v>550</v>
      </c>
      <c r="G532" s="61" t="s">
        <v>317</v>
      </c>
      <c r="H532" s="46">
        <v>10000</v>
      </c>
      <c r="I532" s="46">
        <v>372756</v>
      </c>
      <c r="J532" s="46">
        <v>372756</v>
      </c>
      <c r="K532" s="46">
        <f t="shared" si="125"/>
        <v>100</v>
      </c>
    </row>
    <row r="533" spans="1:11" ht="37.5" x14ac:dyDescent="0.2">
      <c r="A533" s="62" t="s">
        <v>338</v>
      </c>
      <c r="B533" s="63" t="s">
        <v>310</v>
      </c>
      <c r="C533" s="63" t="s">
        <v>433</v>
      </c>
      <c r="D533" s="63" t="s">
        <v>355</v>
      </c>
      <c r="E533" s="64" t="s">
        <v>258</v>
      </c>
      <c r="F533" s="64" t="s">
        <v>258</v>
      </c>
      <c r="G533" s="64" t="s">
        <v>258</v>
      </c>
      <c r="H533" s="60">
        <f>H534</f>
        <v>27281417</v>
      </c>
      <c r="I533" s="60">
        <f t="shared" ref="I533:J533" si="139">I534</f>
        <v>44986350.939999998</v>
      </c>
      <c r="J533" s="60">
        <f t="shared" si="139"/>
        <v>44266097.960000001</v>
      </c>
      <c r="K533" s="60">
        <f t="shared" si="125"/>
        <v>98.398952204501697</v>
      </c>
    </row>
    <row r="534" spans="1:11" ht="37.5" x14ac:dyDescent="0.2">
      <c r="A534" s="62" t="s">
        <v>307</v>
      </c>
      <c r="B534" s="63" t="s">
        <v>310</v>
      </c>
      <c r="C534" s="63" t="s">
        <v>433</v>
      </c>
      <c r="D534" s="63" t="s">
        <v>355</v>
      </c>
      <c r="E534" s="63" t="s">
        <v>308</v>
      </c>
      <c r="F534" s="65" t="s">
        <v>258</v>
      </c>
      <c r="G534" s="65" t="s">
        <v>258</v>
      </c>
      <c r="H534" s="60">
        <f>H535</f>
        <v>27281417</v>
      </c>
      <c r="I534" s="60">
        <f t="shared" ref="I534:J534" si="140">I535</f>
        <v>44986350.939999998</v>
      </c>
      <c r="J534" s="60">
        <f t="shared" si="140"/>
        <v>44266097.960000001</v>
      </c>
      <c r="K534" s="60">
        <f t="shared" si="125"/>
        <v>98.398952204501697</v>
      </c>
    </row>
    <row r="535" spans="1:11" ht="18.75" x14ac:dyDescent="0.2">
      <c r="A535" s="66" t="s">
        <v>338</v>
      </c>
      <c r="B535" s="61" t="s">
        <v>310</v>
      </c>
      <c r="C535" s="61" t="s">
        <v>433</v>
      </c>
      <c r="D535" s="61" t="s">
        <v>355</v>
      </c>
      <c r="E535" s="61" t="s">
        <v>308</v>
      </c>
      <c r="F535" s="61" t="s">
        <v>551</v>
      </c>
      <c r="G535" s="67" t="s">
        <v>258</v>
      </c>
      <c r="H535" s="46">
        <v>27281417</v>
      </c>
      <c r="I535" s="46">
        <v>44986350.939999998</v>
      </c>
      <c r="J535" s="46">
        <v>44266097.960000001</v>
      </c>
      <c r="K535" s="46">
        <f t="shared" si="125"/>
        <v>98.398952204501697</v>
      </c>
    </row>
    <row r="536" spans="1:11" ht="56.25" x14ac:dyDescent="0.2">
      <c r="A536" s="66" t="s">
        <v>314</v>
      </c>
      <c r="B536" s="61" t="s">
        <v>310</v>
      </c>
      <c r="C536" s="61" t="s">
        <v>433</v>
      </c>
      <c r="D536" s="61" t="s">
        <v>355</v>
      </c>
      <c r="E536" s="61" t="s">
        <v>308</v>
      </c>
      <c r="F536" s="61" t="s">
        <v>551</v>
      </c>
      <c r="G536" s="61" t="s">
        <v>315</v>
      </c>
      <c r="H536" s="46">
        <v>27281417</v>
      </c>
      <c r="I536" s="46">
        <v>44986350.939999998</v>
      </c>
      <c r="J536" s="46">
        <v>44266097.960000001</v>
      </c>
      <c r="K536" s="46">
        <f t="shared" si="125"/>
        <v>98.398952204501697</v>
      </c>
    </row>
    <row r="537" spans="1:11" ht="18.75" x14ac:dyDescent="0.2">
      <c r="A537" s="66" t="s">
        <v>316</v>
      </c>
      <c r="B537" s="61" t="s">
        <v>310</v>
      </c>
      <c r="C537" s="61" t="s">
        <v>433</v>
      </c>
      <c r="D537" s="61" t="s">
        <v>355</v>
      </c>
      <c r="E537" s="61" t="s">
        <v>308</v>
      </c>
      <c r="F537" s="61" t="s">
        <v>551</v>
      </c>
      <c r="G537" s="61" t="s">
        <v>317</v>
      </c>
      <c r="H537" s="46">
        <v>11610831</v>
      </c>
      <c r="I537" s="46">
        <v>18117233.940000001</v>
      </c>
      <c r="J537" s="46">
        <v>17681967.57</v>
      </c>
      <c r="K537" s="46">
        <f t="shared" si="125"/>
        <v>97.597500968185869</v>
      </c>
    </row>
    <row r="538" spans="1:11" ht="18.75" x14ac:dyDescent="0.2">
      <c r="A538" s="66" t="s">
        <v>339</v>
      </c>
      <c r="B538" s="61" t="s">
        <v>310</v>
      </c>
      <c r="C538" s="61" t="s">
        <v>433</v>
      </c>
      <c r="D538" s="61" t="s">
        <v>355</v>
      </c>
      <c r="E538" s="61" t="s">
        <v>308</v>
      </c>
      <c r="F538" s="61" t="s">
        <v>551</v>
      </c>
      <c r="G538" s="61" t="s">
        <v>340</v>
      </c>
      <c r="H538" s="46">
        <v>15670586</v>
      </c>
      <c r="I538" s="46">
        <v>26869117</v>
      </c>
      <c r="J538" s="46">
        <v>26584130.390000001</v>
      </c>
      <c r="K538" s="46">
        <f t="shared" si="125"/>
        <v>98.939352528778684</v>
      </c>
    </row>
    <row r="539" spans="1:11" ht="31.5" customHeight="1" x14ac:dyDescent="0.2">
      <c r="A539" s="62" t="s">
        <v>552</v>
      </c>
      <c r="B539" s="63" t="s">
        <v>310</v>
      </c>
      <c r="C539" s="63" t="s">
        <v>433</v>
      </c>
      <c r="D539" s="63" t="s">
        <v>304</v>
      </c>
      <c r="E539" s="64" t="s">
        <v>258</v>
      </c>
      <c r="F539" s="64" t="s">
        <v>258</v>
      </c>
      <c r="G539" s="64" t="s">
        <v>258</v>
      </c>
      <c r="H539" s="60">
        <f>H540</f>
        <v>2375945</v>
      </c>
      <c r="I539" s="60">
        <f t="shared" ref="I539:J539" si="141">I540</f>
        <v>2580845</v>
      </c>
      <c r="J539" s="60">
        <f t="shared" si="141"/>
        <v>2451095.7999999998</v>
      </c>
      <c r="K539" s="60">
        <f t="shared" si="125"/>
        <v>94.97260780868281</v>
      </c>
    </row>
    <row r="540" spans="1:11" ht="37.5" x14ac:dyDescent="0.2">
      <c r="A540" s="62" t="s">
        <v>307</v>
      </c>
      <c r="B540" s="63" t="s">
        <v>310</v>
      </c>
      <c r="C540" s="63" t="s">
        <v>433</v>
      </c>
      <c r="D540" s="63" t="s">
        <v>304</v>
      </c>
      <c r="E540" s="63" t="s">
        <v>308</v>
      </c>
      <c r="F540" s="65" t="s">
        <v>258</v>
      </c>
      <c r="G540" s="65" t="s">
        <v>258</v>
      </c>
      <c r="H540" s="60">
        <f>H541</f>
        <v>2375945</v>
      </c>
      <c r="I540" s="60">
        <f t="shared" ref="I540:J540" si="142">I541</f>
        <v>2580845</v>
      </c>
      <c r="J540" s="60">
        <f t="shared" si="142"/>
        <v>2451095.7999999998</v>
      </c>
      <c r="K540" s="60">
        <f t="shared" si="125"/>
        <v>94.97260780868281</v>
      </c>
    </row>
    <row r="541" spans="1:11" ht="37.5" x14ac:dyDescent="0.2">
      <c r="A541" s="66" t="s">
        <v>341</v>
      </c>
      <c r="B541" s="61" t="s">
        <v>310</v>
      </c>
      <c r="C541" s="61" t="s">
        <v>433</v>
      </c>
      <c r="D541" s="61" t="s">
        <v>304</v>
      </c>
      <c r="E541" s="61" t="s">
        <v>308</v>
      </c>
      <c r="F541" s="61" t="s">
        <v>553</v>
      </c>
      <c r="G541" s="67" t="s">
        <v>258</v>
      </c>
      <c r="H541" s="46">
        <v>2375945</v>
      </c>
      <c r="I541" s="46">
        <v>2580845</v>
      </c>
      <c r="J541" s="46">
        <v>2451095.7999999998</v>
      </c>
      <c r="K541" s="46">
        <f t="shared" si="125"/>
        <v>94.97260780868281</v>
      </c>
    </row>
    <row r="542" spans="1:11" ht="37.5" x14ac:dyDescent="0.2">
      <c r="A542" s="66" t="s">
        <v>281</v>
      </c>
      <c r="B542" s="61" t="s">
        <v>310</v>
      </c>
      <c r="C542" s="61" t="s">
        <v>433</v>
      </c>
      <c r="D542" s="61" t="s">
        <v>304</v>
      </c>
      <c r="E542" s="61" t="s">
        <v>308</v>
      </c>
      <c r="F542" s="61" t="s">
        <v>553</v>
      </c>
      <c r="G542" s="61" t="s">
        <v>282</v>
      </c>
      <c r="H542" s="46">
        <v>1258435</v>
      </c>
      <c r="I542" s="46">
        <v>1258435</v>
      </c>
      <c r="J542" s="46">
        <v>1218878</v>
      </c>
      <c r="K542" s="46">
        <f t="shared" si="125"/>
        <v>96.856651316913471</v>
      </c>
    </row>
    <row r="543" spans="1:11" ht="56.25" x14ac:dyDescent="0.2">
      <c r="A543" s="66" t="s">
        <v>283</v>
      </c>
      <c r="B543" s="61" t="s">
        <v>310</v>
      </c>
      <c r="C543" s="61" t="s">
        <v>433</v>
      </c>
      <c r="D543" s="61" t="s">
        <v>304</v>
      </c>
      <c r="E543" s="61" t="s">
        <v>308</v>
      </c>
      <c r="F543" s="61" t="s">
        <v>553</v>
      </c>
      <c r="G543" s="61" t="s">
        <v>284</v>
      </c>
      <c r="H543" s="46">
        <v>1258435</v>
      </c>
      <c r="I543" s="46">
        <v>1258435</v>
      </c>
      <c r="J543" s="46">
        <v>1218878</v>
      </c>
      <c r="K543" s="46">
        <f t="shared" si="125"/>
        <v>96.856651316913471</v>
      </c>
    </row>
    <row r="544" spans="1:11" ht="56.25" x14ac:dyDescent="0.2">
      <c r="A544" s="66" t="s">
        <v>314</v>
      </c>
      <c r="B544" s="61" t="s">
        <v>310</v>
      </c>
      <c r="C544" s="61" t="s">
        <v>433</v>
      </c>
      <c r="D544" s="61" t="s">
        <v>304</v>
      </c>
      <c r="E544" s="61" t="s">
        <v>308</v>
      </c>
      <c r="F544" s="61" t="s">
        <v>553</v>
      </c>
      <c r="G544" s="61" t="s">
        <v>315</v>
      </c>
      <c r="H544" s="46">
        <v>1117510</v>
      </c>
      <c r="I544" s="46">
        <v>1322410</v>
      </c>
      <c r="J544" s="46">
        <v>1232217.8</v>
      </c>
      <c r="K544" s="46">
        <f t="shared" si="125"/>
        <v>93.17970977230965</v>
      </c>
    </row>
    <row r="545" spans="1:11" ht="18.75" x14ac:dyDescent="0.2">
      <c r="A545" s="66" t="s">
        <v>316</v>
      </c>
      <c r="B545" s="61" t="s">
        <v>310</v>
      </c>
      <c r="C545" s="61" t="s">
        <v>433</v>
      </c>
      <c r="D545" s="61" t="s">
        <v>304</v>
      </c>
      <c r="E545" s="61" t="s">
        <v>308</v>
      </c>
      <c r="F545" s="61" t="s">
        <v>553</v>
      </c>
      <c r="G545" s="61" t="s">
        <v>317</v>
      </c>
      <c r="H545" s="46">
        <v>1117510</v>
      </c>
      <c r="I545" s="46">
        <v>1322410</v>
      </c>
      <c r="J545" s="46">
        <v>1232217.8</v>
      </c>
      <c r="K545" s="46">
        <f t="shared" si="125"/>
        <v>93.17970977230965</v>
      </c>
    </row>
    <row r="546" spans="1:11" ht="56.25" x14ac:dyDescent="0.2">
      <c r="A546" s="62" t="s">
        <v>554</v>
      </c>
      <c r="B546" s="63" t="s">
        <v>310</v>
      </c>
      <c r="C546" s="63" t="s">
        <v>433</v>
      </c>
      <c r="D546" s="63" t="s">
        <v>309</v>
      </c>
      <c r="E546" s="64" t="s">
        <v>258</v>
      </c>
      <c r="F546" s="64" t="s">
        <v>258</v>
      </c>
      <c r="G546" s="64" t="s">
        <v>258</v>
      </c>
      <c r="H546" s="60">
        <f>H547</f>
        <v>2212246</v>
      </c>
      <c r="I546" s="60">
        <f t="shared" ref="I546:J546" si="143">I547</f>
        <v>2546419</v>
      </c>
      <c r="J546" s="60">
        <f t="shared" si="143"/>
        <v>2531670.17</v>
      </c>
      <c r="K546" s="60">
        <f t="shared" si="125"/>
        <v>99.420801132885046</v>
      </c>
    </row>
    <row r="547" spans="1:11" ht="37.5" x14ac:dyDescent="0.2">
      <c r="A547" s="62" t="s">
        <v>307</v>
      </c>
      <c r="B547" s="63" t="s">
        <v>310</v>
      </c>
      <c r="C547" s="63" t="s">
        <v>433</v>
      </c>
      <c r="D547" s="63" t="s">
        <v>309</v>
      </c>
      <c r="E547" s="63" t="s">
        <v>308</v>
      </c>
      <c r="F547" s="65" t="s">
        <v>258</v>
      </c>
      <c r="G547" s="65" t="s">
        <v>258</v>
      </c>
      <c r="H547" s="60">
        <f>H548</f>
        <v>2212246</v>
      </c>
      <c r="I547" s="60">
        <f t="shared" ref="I547:J547" si="144">I548</f>
        <v>2546419</v>
      </c>
      <c r="J547" s="60">
        <f t="shared" si="144"/>
        <v>2531670.17</v>
      </c>
      <c r="K547" s="60">
        <f t="shared" si="125"/>
        <v>99.420801132885046</v>
      </c>
    </row>
    <row r="548" spans="1:11" ht="56.25" x14ac:dyDescent="0.2">
      <c r="A548" s="66" t="s">
        <v>332</v>
      </c>
      <c r="B548" s="61" t="s">
        <v>310</v>
      </c>
      <c r="C548" s="61" t="s">
        <v>433</v>
      </c>
      <c r="D548" s="61" t="s">
        <v>309</v>
      </c>
      <c r="E548" s="61" t="s">
        <v>308</v>
      </c>
      <c r="F548" s="61" t="s">
        <v>465</v>
      </c>
      <c r="G548" s="67" t="s">
        <v>258</v>
      </c>
      <c r="H548" s="46">
        <v>2212246</v>
      </c>
      <c r="I548" s="46">
        <v>2546419</v>
      </c>
      <c r="J548" s="46">
        <v>2531670.17</v>
      </c>
      <c r="K548" s="46">
        <f t="shared" si="125"/>
        <v>99.420801132885046</v>
      </c>
    </row>
    <row r="549" spans="1:11" ht="93.75" x14ac:dyDescent="0.2">
      <c r="A549" s="66" t="s">
        <v>277</v>
      </c>
      <c r="B549" s="61" t="s">
        <v>310</v>
      </c>
      <c r="C549" s="61" t="s">
        <v>433</v>
      </c>
      <c r="D549" s="61" t="s">
        <v>309</v>
      </c>
      <c r="E549" s="61" t="s">
        <v>308</v>
      </c>
      <c r="F549" s="61" t="s">
        <v>465</v>
      </c>
      <c r="G549" s="61" t="s">
        <v>278</v>
      </c>
      <c r="H549" s="46">
        <v>2203346</v>
      </c>
      <c r="I549" s="46">
        <v>2537519</v>
      </c>
      <c r="J549" s="46">
        <v>2524770.17</v>
      </c>
      <c r="K549" s="46">
        <f t="shared" si="125"/>
        <v>99.497586816098718</v>
      </c>
    </row>
    <row r="550" spans="1:11" ht="37.5" x14ac:dyDescent="0.2">
      <c r="A550" s="66" t="s">
        <v>333</v>
      </c>
      <c r="B550" s="61" t="s">
        <v>310</v>
      </c>
      <c r="C550" s="61" t="s">
        <v>433</v>
      </c>
      <c r="D550" s="61" t="s">
        <v>309</v>
      </c>
      <c r="E550" s="61" t="s">
        <v>308</v>
      </c>
      <c r="F550" s="61" t="s">
        <v>465</v>
      </c>
      <c r="G550" s="61" t="s">
        <v>334</v>
      </c>
      <c r="H550" s="46">
        <v>2203346</v>
      </c>
      <c r="I550" s="46">
        <v>2537519</v>
      </c>
      <c r="J550" s="46">
        <v>2524770.17</v>
      </c>
      <c r="K550" s="46">
        <f t="shared" si="125"/>
        <v>99.497586816098718</v>
      </c>
    </row>
    <row r="551" spans="1:11" ht="48" customHeight="1" x14ac:dyDescent="0.2">
      <c r="A551" s="66" t="s">
        <v>281</v>
      </c>
      <c r="B551" s="61" t="s">
        <v>310</v>
      </c>
      <c r="C551" s="61" t="s">
        <v>433</v>
      </c>
      <c r="D551" s="61" t="s">
        <v>309</v>
      </c>
      <c r="E551" s="61" t="s">
        <v>308</v>
      </c>
      <c r="F551" s="61" t="s">
        <v>465</v>
      </c>
      <c r="G551" s="61" t="s">
        <v>282</v>
      </c>
      <c r="H551" s="46">
        <v>8900</v>
      </c>
      <c r="I551" s="46">
        <v>8900</v>
      </c>
      <c r="J551" s="46">
        <v>6900</v>
      </c>
      <c r="K551" s="46">
        <f t="shared" ref="K551:K647" si="145">J551/I551*100</f>
        <v>77.528089887640448</v>
      </c>
    </row>
    <row r="552" spans="1:11" ht="56.25" x14ac:dyDescent="0.2">
      <c r="A552" s="66" t="s">
        <v>283</v>
      </c>
      <c r="B552" s="61" t="s">
        <v>310</v>
      </c>
      <c r="C552" s="61" t="s">
        <v>433</v>
      </c>
      <c r="D552" s="61" t="s">
        <v>309</v>
      </c>
      <c r="E552" s="61" t="s">
        <v>308</v>
      </c>
      <c r="F552" s="61" t="s">
        <v>465</v>
      </c>
      <c r="G552" s="61" t="s">
        <v>284</v>
      </c>
      <c r="H552" s="46">
        <v>8900</v>
      </c>
      <c r="I552" s="46">
        <v>8900</v>
      </c>
      <c r="J552" s="46">
        <v>6900</v>
      </c>
      <c r="K552" s="46">
        <f t="shared" si="145"/>
        <v>77.528089887640448</v>
      </c>
    </row>
    <row r="553" spans="1:11" ht="75" x14ac:dyDescent="0.2">
      <c r="A553" s="62" t="s">
        <v>555</v>
      </c>
      <c r="B553" s="63" t="s">
        <v>310</v>
      </c>
      <c r="C553" s="63" t="s">
        <v>433</v>
      </c>
      <c r="D553" s="63" t="s">
        <v>348</v>
      </c>
      <c r="E553" s="64" t="s">
        <v>258</v>
      </c>
      <c r="F553" s="64" t="s">
        <v>258</v>
      </c>
      <c r="G553" s="64" t="s">
        <v>258</v>
      </c>
      <c r="H553" s="60">
        <f>H554</f>
        <v>251253116</v>
      </c>
      <c r="I553" s="60">
        <f t="shared" ref="I553:J553" si="146">I554</f>
        <v>197513019.78</v>
      </c>
      <c r="J553" s="60">
        <f t="shared" si="146"/>
        <v>196818758.00999999</v>
      </c>
      <c r="K553" s="60">
        <f t="shared" si="145"/>
        <v>99.648498225193805</v>
      </c>
    </row>
    <row r="554" spans="1:11" ht="21.75" customHeight="1" x14ac:dyDescent="0.2">
      <c r="A554" s="62" t="s">
        <v>358</v>
      </c>
      <c r="B554" s="63" t="s">
        <v>310</v>
      </c>
      <c r="C554" s="63" t="s">
        <v>433</v>
      </c>
      <c r="D554" s="63" t="s">
        <v>348</v>
      </c>
      <c r="E554" s="63" t="s">
        <v>359</v>
      </c>
      <c r="F554" s="65" t="s">
        <v>258</v>
      </c>
      <c r="G554" s="65" t="s">
        <v>258</v>
      </c>
      <c r="H554" s="60">
        <f>H555</f>
        <v>251253116</v>
      </c>
      <c r="I554" s="60">
        <f>I555</f>
        <v>197513019.78</v>
      </c>
      <c r="J554" s="60">
        <f>J555</f>
        <v>196818758.00999999</v>
      </c>
      <c r="K554" s="60">
        <f t="shared" si="145"/>
        <v>99.648498225193805</v>
      </c>
    </row>
    <row r="555" spans="1:11" ht="37.5" x14ac:dyDescent="0.2">
      <c r="A555" s="66" t="s">
        <v>383</v>
      </c>
      <c r="B555" s="61" t="s">
        <v>310</v>
      </c>
      <c r="C555" s="61" t="s">
        <v>433</v>
      </c>
      <c r="D555" s="61" t="s">
        <v>348</v>
      </c>
      <c r="E555" s="61" t="s">
        <v>359</v>
      </c>
      <c r="F555" s="61" t="s">
        <v>503</v>
      </c>
      <c r="G555" s="67" t="s">
        <v>258</v>
      </c>
      <c r="H555" s="46">
        <v>251253116</v>
      </c>
      <c r="I555" s="46">
        <v>197513019.78</v>
      </c>
      <c r="J555" s="46">
        <v>196818758.00999999</v>
      </c>
      <c r="K555" s="46">
        <f t="shared" si="145"/>
        <v>99.648498225193805</v>
      </c>
    </row>
    <row r="556" spans="1:11" ht="37.5" x14ac:dyDescent="0.2">
      <c r="A556" s="66" t="s">
        <v>379</v>
      </c>
      <c r="B556" s="61" t="s">
        <v>310</v>
      </c>
      <c r="C556" s="61" t="s">
        <v>433</v>
      </c>
      <c r="D556" s="61" t="s">
        <v>348</v>
      </c>
      <c r="E556" s="61" t="s">
        <v>359</v>
      </c>
      <c r="F556" s="61" t="s">
        <v>503</v>
      </c>
      <c r="G556" s="61" t="s">
        <v>380</v>
      </c>
      <c r="H556" s="46">
        <v>251253116</v>
      </c>
      <c r="I556" s="46">
        <v>197513019.78</v>
      </c>
      <c r="J556" s="46">
        <v>196818758.00999999</v>
      </c>
      <c r="K556" s="46">
        <f t="shared" si="145"/>
        <v>99.648498225193805</v>
      </c>
    </row>
    <row r="557" spans="1:11" ht="18.75" x14ac:dyDescent="0.2">
      <c r="A557" s="66" t="s">
        <v>381</v>
      </c>
      <c r="B557" s="61" t="s">
        <v>310</v>
      </c>
      <c r="C557" s="61" t="s">
        <v>433</v>
      </c>
      <c r="D557" s="61" t="s">
        <v>348</v>
      </c>
      <c r="E557" s="61" t="s">
        <v>359</v>
      </c>
      <c r="F557" s="61" t="s">
        <v>503</v>
      </c>
      <c r="G557" s="61" t="s">
        <v>382</v>
      </c>
      <c r="H557" s="46">
        <v>251253116</v>
      </c>
      <c r="I557" s="46">
        <v>197513019.78</v>
      </c>
      <c r="J557" s="46">
        <v>196818758.00999999</v>
      </c>
      <c r="K557" s="46">
        <f t="shared" si="145"/>
        <v>99.648498225193805</v>
      </c>
    </row>
    <row r="558" spans="1:11" ht="37.5" x14ac:dyDescent="0.2">
      <c r="A558" s="62" t="s">
        <v>1239</v>
      </c>
      <c r="B558" s="63" t="s">
        <v>310</v>
      </c>
      <c r="C558" s="63" t="s">
        <v>433</v>
      </c>
      <c r="D558" s="63" t="s">
        <v>275</v>
      </c>
      <c r="E558" s="64" t="s">
        <v>258</v>
      </c>
      <c r="F558" s="64" t="s">
        <v>258</v>
      </c>
      <c r="G558" s="64" t="s">
        <v>258</v>
      </c>
      <c r="H558" s="60">
        <f>H559</f>
        <v>172953333.33000001</v>
      </c>
      <c r="I558" s="60">
        <f t="shared" ref="I558:J558" si="147">I559</f>
        <v>221253706.25999999</v>
      </c>
      <c r="J558" s="60">
        <f t="shared" si="147"/>
        <v>210734588.97999999</v>
      </c>
      <c r="K558" s="60">
        <f t="shared" si="145"/>
        <v>95.245676351455671</v>
      </c>
    </row>
    <row r="559" spans="1:11" ht="18.75" x14ac:dyDescent="0.2">
      <c r="A559" s="62" t="s">
        <v>358</v>
      </c>
      <c r="B559" s="63" t="s">
        <v>310</v>
      </c>
      <c r="C559" s="63" t="s">
        <v>433</v>
      </c>
      <c r="D559" s="63" t="s">
        <v>275</v>
      </c>
      <c r="E559" s="63" t="s">
        <v>359</v>
      </c>
      <c r="F559" s="65" t="s">
        <v>258</v>
      </c>
      <c r="G559" s="65" t="s">
        <v>258</v>
      </c>
      <c r="H559" s="60">
        <f>H560</f>
        <v>172953333.33000001</v>
      </c>
      <c r="I559" s="60">
        <f t="shared" ref="I559:J559" si="148">I560</f>
        <v>221253706.25999999</v>
      </c>
      <c r="J559" s="60">
        <f t="shared" si="148"/>
        <v>210734588.97999999</v>
      </c>
      <c r="K559" s="60">
        <f t="shared" si="145"/>
        <v>95.245676351455671</v>
      </c>
    </row>
    <row r="560" spans="1:11" ht="37.5" x14ac:dyDescent="0.2">
      <c r="A560" s="66" t="s">
        <v>1240</v>
      </c>
      <c r="B560" s="61" t="s">
        <v>310</v>
      </c>
      <c r="C560" s="61" t="s">
        <v>433</v>
      </c>
      <c r="D560" s="61" t="s">
        <v>275</v>
      </c>
      <c r="E560" s="61" t="s">
        <v>359</v>
      </c>
      <c r="F560" s="61" t="s">
        <v>1241</v>
      </c>
      <c r="G560" s="67" t="s">
        <v>258</v>
      </c>
      <c r="H560" s="46">
        <v>172953333.33000001</v>
      </c>
      <c r="I560" s="46">
        <v>221253706.25999999</v>
      </c>
      <c r="J560" s="46">
        <v>210734588.97999999</v>
      </c>
      <c r="K560" s="46">
        <f t="shared" si="145"/>
        <v>95.245676351455671</v>
      </c>
    </row>
    <row r="561" spans="1:15" ht="37.5" x14ac:dyDescent="0.2">
      <c r="A561" s="66" t="s">
        <v>379</v>
      </c>
      <c r="B561" s="61" t="s">
        <v>310</v>
      </c>
      <c r="C561" s="61" t="s">
        <v>433</v>
      </c>
      <c r="D561" s="61" t="s">
        <v>275</v>
      </c>
      <c r="E561" s="61" t="s">
        <v>359</v>
      </c>
      <c r="F561" s="61" t="s">
        <v>1241</v>
      </c>
      <c r="G561" s="61" t="s">
        <v>380</v>
      </c>
      <c r="H561" s="46">
        <v>172953333.33000001</v>
      </c>
      <c r="I561" s="46">
        <v>221253706.25999999</v>
      </c>
      <c r="J561" s="46">
        <v>210734588.97999999</v>
      </c>
      <c r="K561" s="46">
        <f t="shared" si="145"/>
        <v>95.245676351455671</v>
      </c>
    </row>
    <row r="562" spans="1:15" ht="18.75" x14ac:dyDescent="0.2">
      <c r="A562" s="66" t="s">
        <v>381</v>
      </c>
      <c r="B562" s="61" t="s">
        <v>310</v>
      </c>
      <c r="C562" s="61" t="s">
        <v>433</v>
      </c>
      <c r="D562" s="61" t="s">
        <v>275</v>
      </c>
      <c r="E562" s="61" t="s">
        <v>359</v>
      </c>
      <c r="F562" s="61" t="s">
        <v>1241</v>
      </c>
      <c r="G562" s="61" t="s">
        <v>382</v>
      </c>
      <c r="H562" s="46">
        <v>172953333.33000001</v>
      </c>
      <c r="I562" s="46">
        <v>221253706.25999999</v>
      </c>
      <c r="J562" s="46">
        <v>210734588.97999999</v>
      </c>
      <c r="K562" s="46">
        <f t="shared" si="145"/>
        <v>95.245676351455671</v>
      </c>
    </row>
    <row r="563" spans="1:15" ht="93.75" x14ac:dyDescent="0.2">
      <c r="A563" s="62" t="s">
        <v>556</v>
      </c>
      <c r="B563" s="63" t="s">
        <v>290</v>
      </c>
      <c r="C563" s="64" t="s">
        <v>258</v>
      </c>
      <c r="D563" s="64" t="s">
        <v>258</v>
      </c>
      <c r="E563" s="64" t="s">
        <v>258</v>
      </c>
      <c r="F563" s="64" t="s">
        <v>258</v>
      </c>
      <c r="G563" s="64" t="s">
        <v>258</v>
      </c>
      <c r="H563" s="60">
        <f>H564+H572</f>
        <v>2510770</v>
      </c>
      <c r="I563" s="60">
        <f t="shared" ref="I563:J563" si="149">I564+I572</f>
        <v>1046370</v>
      </c>
      <c r="J563" s="60">
        <f t="shared" si="149"/>
        <v>712664.21</v>
      </c>
      <c r="K563" s="60">
        <f t="shared" si="145"/>
        <v>68.108241826504951</v>
      </c>
      <c r="L563" s="28"/>
      <c r="M563" s="28"/>
      <c r="N563" s="28"/>
      <c r="O563" s="28"/>
    </row>
    <row r="564" spans="1:15" ht="37.5" x14ac:dyDescent="0.2">
      <c r="A564" s="62" t="s">
        <v>557</v>
      </c>
      <c r="B564" s="63" t="s">
        <v>290</v>
      </c>
      <c r="C564" s="63" t="s">
        <v>433</v>
      </c>
      <c r="D564" s="63" t="s">
        <v>274</v>
      </c>
      <c r="E564" s="64" t="s">
        <v>258</v>
      </c>
      <c r="F564" s="64" t="s">
        <v>258</v>
      </c>
      <c r="G564" s="64" t="s">
        <v>258</v>
      </c>
      <c r="H564" s="60">
        <f>H565</f>
        <v>1772400</v>
      </c>
      <c r="I564" s="60">
        <f t="shared" ref="I564:J564" si="150">I565</f>
        <v>308000</v>
      </c>
      <c r="J564" s="60">
        <f t="shared" si="150"/>
        <v>190480</v>
      </c>
      <c r="K564" s="60">
        <f t="shared" si="145"/>
        <v>61.844155844155843</v>
      </c>
    </row>
    <row r="565" spans="1:15" ht="18.75" x14ac:dyDescent="0.2">
      <c r="A565" s="62" t="s">
        <v>358</v>
      </c>
      <c r="B565" s="63" t="s">
        <v>290</v>
      </c>
      <c r="C565" s="63" t="s">
        <v>433</v>
      </c>
      <c r="D565" s="63" t="s">
        <v>274</v>
      </c>
      <c r="E565" s="63" t="s">
        <v>359</v>
      </c>
      <c r="F565" s="65" t="s">
        <v>258</v>
      </c>
      <c r="G565" s="65" t="s">
        <v>258</v>
      </c>
      <c r="H565" s="60">
        <f>H566+H569</f>
        <v>1772400</v>
      </c>
      <c r="I565" s="60">
        <f t="shared" ref="I565:J565" si="151">I566+I569</f>
        <v>308000</v>
      </c>
      <c r="J565" s="60">
        <f t="shared" si="151"/>
        <v>190480</v>
      </c>
      <c r="K565" s="60">
        <f t="shared" si="145"/>
        <v>61.844155844155843</v>
      </c>
    </row>
    <row r="566" spans="1:15" ht="56.25" x14ac:dyDescent="0.2">
      <c r="A566" s="66" t="s">
        <v>371</v>
      </c>
      <c r="B566" s="61" t="s">
        <v>290</v>
      </c>
      <c r="C566" s="61" t="s">
        <v>433</v>
      </c>
      <c r="D566" s="61" t="s">
        <v>274</v>
      </c>
      <c r="E566" s="61" t="s">
        <v>359</v>
      </c>
      <c r="F566" s="61" t="s">
        <v>558</v>
      </c>
      <c r="G566" s="67" t="s">
        <v>258</v>
      </c>
      <c r="H566" s="46">
        <v>1672400</v>
      </c>
      <c r="I566" s="46">
        <v>208000</v>
      </c>
      <c r="J566" s="46">
        <v>108000</v>
      </c>
      <c r="K566" s="46">
        <f t="shared" si="145"/>
        <v>51.923076923076927</v>
      </c>
    </row>
    <row r="567" spans="1:15" ht="37.5" x14ac:dyDescent="0.2">
      <c r="A567" s="66" t="s">
        <v>281</v>
      </c>
      <c r="B567" s="61" t="s">
        <v>290</v>
      </c>
      <c r="C567" s="61" t="s">
        <v>433</v>
      </c>
      <c r="D567" s="61" t="s">
        <v>274</v>
      </c>
      <c r="E567" s="61" t="s">
        <v>359</v>
      </c>
      <c r="F567" s="61" t="s">
        <v>558</v>
      </c>
      <c r="G567" s="61" t="s">
        <v>282</v>
      </c>
      <c r="H567" s="46">
        <v>1672400</v>
      </c>
      <c r="I567" s="46">
        <v>208000</v>
      </c>
      <c r="J567" s="46">
        <v>108000</v>
      </c>
      <c r="K567" s="46">
        <f t="shared" si="145"/>
        <v>51.923076923076927</v>
      </c>
    </row>
    <row r="568" spans="1:15" ht="56.25" x14ac:dyDescent="0.2">
      <c r="A568" s="66" t="s">
        <v>283</v>
      </c>
      <c r="B568" s="61" t="s">
        <v>290</v>
      </c>
      <c r="C568" s="61" t="s">
        <v>433</v>
      </c>
      <c r="D568" s="61" t="s">
        <v>274</v>
      </c>
      <c r="E568" s="61" t="s">
        <v>359</v>
      </c>
      <c r="F568" s="61" t="s">
        <v>558</v>
      </c>
      <c r="G568" s="61" t="s">
        <v>284</v>
      </c>
      <c r="H568" s="46">
        <v>1672400</v>
      </c>
      <c r="I568" s="46">
        <v>208000</v>
      </c>
      <c r="J568" s="46">
        <v>108000</v>
      </c>
      <c r="K568" s="46">
        <f t="shared" si="145"/>
        <v>51.923076923076927</v>
      </c>
    </row>
    <row r="569" spans="1:15" ht="75" x14ac:dyDescent="0.2">
      <c r="A569" s="66" t="s">
        <v>372</v>
      </c>
      <c r="B569" s="61" t="s">
        <v>290</v>
      </c>
      <c r="C569" s="61" t="s">
        <v>433</v>
      </c>
      <c r="D569" s="61" t="s">
        <v>274</v>
      </c>
      <c r="E569" s="61" t="s">
        <v>359</v>
      </c>
      <c r="F569" s="61" t="s">
        <v>559</v>
      </c>
      <c r="G569" s="67" t="s">
        <v>258</v>
      </c>
      <c r="H569" s="46">
        <v>100000</v>
      </c>
      <c r="I569" s="46">
        <v>100000</v>
      </c>
      <c r="J569" s="46">
        <v>82480</v>
      </c>
      <c r="K569" s="46">
        <f t="shared" si="145"/>
        <v>82.48</v>
      </c>
    </row>
    <row r="570" spans="1:15" ht="37.5" x14ac:dyDescent="0.2">
      <c r="A570" s="66" t="s">
        <v>281</v>
      </c>
      <c r="B570" s="61" t="s">
        <v>290</v>
      </c>
      <c r="C570" s="61" t="s">
        <v>433</v>
      </c>
      <c r="D570" s="61" t="s">
        <v>274</v>
      </c>
      <c r="E570" s="61" t="s">
        <v>359</v>
      </c>
      <c r="F570" s="61" t="s">
        <v>559</v>
      </c>
      <c r="G570" s="61" t="s">
        <v>282</v>
      </c>
      <c r="H570" s="46">
        <v>100000</v>
      </c>
      <c r="I570" s="46">
        <v>100000</v>
      </c>
      <c r="J570" s="46">
        <v>82480</v>
      </c>
      <c r="K570" s="46">
        <f t="shared" si="145"/>
        <v>82.48</v>
      </c>
    </row>
    <row r="571" spans="1:15" ht="56.25" x14ac:dyDescent="0.2">
      <c r="A571" s="66" t="s">
        <v>283</v>
      </c>
      <c r="B571" s="61" t="s">
        <v>290</v>
      </c>
      <c r="C571" s="61" t="s">
        <v>433</v>
      </c>
      <c r="D571" s="61" t="s">
        <v>274</v>
      </c>
      <c r="E571" s="61" t="s">
        <v>359</v>
      </c>
      <c r="F571" s="61" t="s">
        <v>559</v>
      </c>
      <c r="G571" s="61" t="s">
        <v>284</v>
      </c>
      <c r="H571" s="46">
        <v>100000</v>
      </c>
      <c r="I571" s="46">
        <v>100000</v>
      </c>
      <c r="J571" s="46">
        <v>82480</v>
      </c>
      <c r="K571" s="46">
        <f t="shared" si="145"/>
        <v>82.48</v>
      </c>
    </row>
    <row r="572" spans="1:15" ht="56.25" x14ac:dyDescent="0.2">
      <c r="A572" s="62" t="s">
        <v>560</v>
      </c>
      <c r="B572" s="63" t="s">
        <v>290</v>
      </c>
      <c r="C572" s="63" t="s">
        <v>433</v>
      </c>
      <c r="D572" s="63" t="s">
        <v>355</v>
      </c>
      <c r="E572" s="64" t="s">
        <v>258</v>
      </c>
      <c r="F572" s="64" t="s">
        <v>258</v>
      </c>
      <c r="G572" s="64" t="s">
        <v>258</v>
      </c>
      <c r="H572" s="60">
        <f>H573</f>
        <v>738370</v>
      </c>
      <c r="I572" s="60">
        <f t="shared" ref="I572:J572" si="152">I573</f>
        <v>738370</v>
      </c>
      <c r="J572" s="60">
        <f t="shared" si="152"/>
        <v>522184.21</v>
      </c>
      <c r="K572" s="60">
        <f t="shared" si="145"/>
        <v>70.721211587686398</v>
      </c>
    </row>
    <row r="573" spans="1:15" ht="18.75" x14ac:dyDescent="0.2">
      <c r="A573" s="62" t="s">
        <v>358</v>
      </c>
      <c r="B573" s="63" t="s">
        <v>290</v>
      </c>
      <c r="C573" s="63" t="s">
        <v>433</v>
      </c>
      <c r="D573" s="63" t="s">
        <v>355</v>
      </c>
      <c r="E573" s="63" t="s">
        <v>359</v>
      </c>
      <c r="F573" s="65" t="s">
        <v>258</v>
      </c>
      <c r="G573" s="65" t="s">
        <v>258</v>
      </c>
      <c r="H573" s="60">
        <f>H574+H577+H582</f>
        <v>738370</v>
      </c>
      <c r="I573" s="60">
        <f t="shared" ref="I573:J573" si="153">I574+I577+I582</f>
        <v>738370</v>
      </c>
      <c r="J573" s="60">
        <f t="shared" si="153"/>
        <v>522184.21</v>
      </c>
      <c r="K573" s="60">
        <f t="shared" si="145"/>
        <v>70.721211587686398</v>
      </c>
    </row>
    <row r="574" spans="1:15" ht="37.5" x14ac:dyDescent="0.2">
      <c r="A574" s="66" t="s">
        <v>1242</v>
      </c>
      <c r="B574" s="61" t="s">
        <v>290</v>
      </c>
      <c r="C574" s="61" t="s">
        <v>433</v>
      </c>
      <c r="D574" s="61" t="s">
        <v>355</v>
      </c>
      <c r="E574" s="61" t="s">
        <v>359</v>
      </c>
      <c r="F574" s="61" t="s">
        <v>561</v>
      </c>
      <c r="G574" s="67" t="s">
        <v>258</v>
      </c>
      <c r="H574" s="46">
        <v>39490</v>
      </c>
      <c r="I574" s="46">
        <v>39490</v>
      </c>
      <c r="J574" s="46">
        <v>29053</v>
      </c>
      <c r="K574" s="46">
        <f t="shared" si="145"/>
        <v>73.570524183337554</v>
      </c>
    </row>
    <row r="575" spans="1:15" ht="37.5" x14ac:dyDescent="0.2">
      <c r="A575" s="66" t="s">
        <v>281</v>
      </c>
      <c r="B575" s="61" t="s">
        <v>290</v>
      </c>
      <c r="C575" s="61" t="s">
        <v>433</v>
      </c>
      <c r="D575" s="61" t="s">
        <v>355</v>
      </c>
      <c r="E575" s="61" t="s">
        <v>359</v>
      </c>
      <c r="F575" s="61" t="s">
        <v>561</v>
      </c>
      <c r="G575" s="61" t="s">
        <v>282</v>
      </c>
      <c r="H575" s="46">
        <v>39490</v>
      </c>
      <c r="I575" s="46">
        <v>39490</v>
      </c>
      <c r="J575" s="46">
        <v>29053</v>
      </c>
      <c r="K575" s="46">
        <f t="shared" si="145"/>
        <v>73.570524183337554</v>
      </c>
    </row>
    <row r="576" spans="1:15" ht="56.25" x14ac:dyDescent="0.2">
      <c r="A576" s="66" t="s">
        <v>283</v>
      </c>
      <c r="B576" s="61" t="s">
        <v>290</v>
      </c>
      <c r="C576" s="61" t="s">
        <v>433</v>
      </c>
      <c r="D576" s="61" t="s">
        <v>355</v>
      </c>
      <c r="E576" s="61" t="s">
        <v>359</v>
      </c>
      <c r="F576" s="61" t="s">
        <v>561</v>
      </c>
      <c r="G576" s="61" t="s">
        <v>284</v>
      </c>
      <c r="H576" s="46">
        <v>39490</v>
      </c>
      <c r="I576" s="46">
        <v>39490</v>
      </c>
      <c r="J576" s="46">
        <v>29053</v>
      </c>
      <c r="K576" s="46">
        <f t="shared" si="145"/>
        <v>73.570524183337554</v>
      </c>
    </row>
    <row r="577" spans="1:15" ht="18.75" x14ac:dyDescent="0.2">
      <c r="A577" s="66" t="s">
        <v>375</v>
      </c>
      <c r="B577" s="61" t="s">
        <v>290</v>
      </c>
      <c r="C577" s="61" t="s">
        <v>433</v>
      </c>
      <c r="D577" s="61" t="s">
        <v>355</v>
      </c>
      <c r="E577" s="61" t="s">
        <v>359</v>
      </c>
      <c r="F577" s="61" t="s">
        <v>562</v>
      </c>
      <c r="G577" s="67" t="s">
        <v>258</v>
      </c>
      <c r="H577" s="46">
        <v>598880</v>
      </c>
      <c r="I577" s="46">
        <v>598880</v>
      </c>
      <c r="J577" s="46">
        <v>450731.21</v>
      </c>
      <c r="K577" s="46">
        <f t="shared" si="145"/>
        <v>75.262358068394349</v>
      </c>
    </row>
    <row r="578" spans="1:15" ht="37.5" x14ac:dyDescent="0.2">
      <c r="A578" s="66" t="s">
        <v>281</v>
      </c>
      <c r="B578" s="61" t="s">
        <v>290</v>
      </c>
      <c r="C578" s="61" t="s">
        <v>433</v>
      </c>
      <c r="D578" s="61" t="s">
        <v>355</v>
      </c>
      <c r="E578" s="61" t="s">
        <v>359</v>
      </c>
      <c r="F578" s="61" t="s">
        <v>562</v>
      </c>
      <c r="G578" s="61" t="s">
        <v>282</v>
      </c>
      <c r="H578" s="46">
        <v>217340</v>
      </c>
      <c r="I578" s="46">
        <v>217340</v>
      </c>
      <c r="J578" s="46">
        <v>194356</v>
      </c>
      <c r="K578" s="46">
        <f t="shared" si="145"/>
        <v>89.424864267967237</v>
      </c>
    </row>
    <row r="579" spans="1:15" ht="56.25" x14ac:dyDescent="0.2">
      <c r="A579" s="66" t="s">
        <v>283</v>
      </c>
      <c r="B579" s="61" t="s">
        <v>290</v>
      </c>
      <c r="C579" s="61" t="s">
        <v>433</v>
      </c>
      <c r="D579" s="61" t="s">
        <v>355</v>
      </c>
      <c r="E579" s="61" t="s">
        <v>359</v>
      </c>
      <c r="F579" s="61" t="s">
        <v>562</v>
      </c>
      <c r="G579" s="61" t="s">
        <v>284</v>
      </c>
      <c r="H579" s="46">
        <v>217340</v>
      </c>
      <c r="I579" s="46">
        <v>217340</v>
      </c>
      <c r="J579" s="46">
        <v>194356</v>
      </c>
      <c r="K579" s="46">
        <f t="shared" si="145"/>
        <v>89.424864267967237</v>
      </c>
    </row>
    <row r="580" spans="1:15" ht="18.75" x14ac:dyDescent="0.2">
      <c r="A580" s="66" t="s">
        <v>285</v>
      </c>
      <c r="B580" s="61" t="s">
        <v>290</v>
      </c>
      <c r="C580" s="61" t="s">
        <v>433</v>
      </c>
      <c r="D580" s="61" t="s">
        <v>355</v>
      </c>
      <c r="E580" s="61" t="s">
        <v>359</v>
      </c>
      <c r="F580" s="61" t="s">
        <v>562</v>
      </c>
      <c r="G580" s="61" t="s">
        <v>286</v>
      </c>
      <c r="H580" s="46">
        <v>381540</v>
      </c>
      <c r="I580" s="46">
        <v>381540</v>
      </c>
      <c r="J580" s="46">
        <v>256375.21</v>
      </c>
      <c r="K580" s="46">
        <f t="shared" si="145"/>
        <v>67.194844577239607</v>
      </c>
    </row>
    <row r="581" spans="1:15" ht="75" x14ac:dyDescent="0.2">
      <c r="A581" s="66" t="s">
        <v>376</v>
      </c>
      <c r="B581" s="61" t="s">
        <v>290</v>
      </c>
      <c r="C581" s="61" t="s">
        <v>433</v>
      </c>
      <c r="D581" s="61" t="s">
        <v>355</v>
      </c>
      <c r="E581" s="61" t="s">
        <v>359</v>
      </c>
      <c r="F581" s="61" t="s">
        <v>562</v>
      </c>
      <c r="G581" s="61" t="s">
        <v>377</v>
      </c>
      <c r="H581" s="46">
        <v>381540</v>
      </c>
      <c r="I581" s="46">
        <v>381540</v>
      </c>
      <c r="J581" s="46">
        <v>256375.21</v>
      </c>
      <c r="K581" s="46">
        <f t="shared" si="145"/>
        <v>67.194844577239607</v>
      </c>
    </row>
    <row r="582" spans="1:15" ht="75" x14ac:dyDescent="0.2">
      <c r="A582" s="66" t="s">
        <v>372</v>
      </c>
      <c r="B582" s="61" t="s">
        <v>290</v>
      </c>
      <c r="C582" s="61" t="s">
        <v>433</v>
      </c>
      <c r="D582" s="61" t="s">
        <v>355</v>
      </c>
      <c r="E582" s="61" t="s">
        <v>359</v>
      </c>
      <c r="F582" s="61" t="s">
        <v>559</v>
      </c>
      <c r="G582" s="67" t="s">
        <v>258</v>
      </c>
      <c r="H582" s="46">
        <v>100000</v>
      </c>
      <c r="I582" s="46">
        <v>100000</v>
      </c>
      <c r="J582" s="46">
        <v>42400</v>
      </c>
      <c r="K582" s="46">
        <f t="shared" si="145"/>
        <v>42.4</v>
      </c>
    </row>
    <row r="583" spans="1:15" ht="37.5" x14ac:dyDescent="0.2">
      <c r="A583" s="66" t="s">
        <v>281</v>
      </c>
      <c r="B583" s="61" t="s">
        <v>290</v>
      </c>
      <c r="C583" s="61" t="s">
        <v>433</v>
      </c>
      <c r="D583" s="61" t="s">
        <v>355</v>
      </c>
      <c r="E583" s="61" t="s">
        <v>359</v>
      </c>
      <c r="F583" s="61" t="s">
        <v>559</v>
      </c>
      <c r="G583" s="61" t="s">
        <v>282</v>
      </c>
      <c r="H583" s="46">
        <v>100000</v>
      </c>
      <c r="I583" s="46">
        <v>100000</v>
      </c>
      <c r="J583" s="46">
        <v>42400</v>
      </c>
      <c r="K583" s="46">
        <f t="shared" si="145"/>
        <v>42.4</v>
      </c>
    </row>
    <row r="584" spans="1:15" ht="56.25" x14ac:dyDescent="0.2">
      <c r="A584" s="66" t="s">
        <v>283</v>
      </c>
      <c r="B584" s="61" t="s">
        <v>290</v>
      </c>
      <c r="C584" s="61" t="s">
        <v>433</v>
      </c>
      <c r="D584" s="61" t="s">
        <v>355</v>
      </c>
      <c r="E584" s="61" t="s">
        <v>359</v>
      </c>
      <c r="F584" s="61" t="s">
        <v>559</v>
      </c>
      <c r="G584" s="61" t="s">
        <v>284</v>
      </c>
      <c r="H584" s="46">
        <v>100000</v>
      </c>
      <c r="I584" s="46">
        <v>100000</v>
      </c>
      <c r="J584" s="46">
        <v>42400</v>
      </c>
      <c r="K584" s="46">
        <f t="shared" si="145"/>
        <v>42.4</v>
      </c>
    </row>
    <row r="585" spans="1:15" ht="56.25" x14ac:dyDescent="0.2">
      <c r="A585" s="62" t="s">
        <v>563</v>
      </c>
      <c r="B585" s="63" t="s">
        <v>297</v>
      </c>
      <c r="C585" s="64" t="s">
        <v>258</v>
      </c>
      <c r="D585" s="64" t="s">
        <v>258</v>
      </c>
      <c r="E585" s="64" t="s">
        <v>258</v>
      </c>
      <c r="F585" s="64" t="s">
        <v>258</v>
      </c>
      <c r="G585" s="64" t="s">
        <v>258</v>
      </c>
      <c r="H585" s="60">
        <f>H586+H591</f>
        <v>456864956.85000002</v>
      </c>
      <c r="I585" s="60">
        <f t="shared" ref="I585:J585" si="154">I586+I591</f>
        <v>461563265.15000004</v>
      </c>
      <c r="J585" s="60">
        <f t="shared" si="154"/>
        <v>458947834.29000002</v>
      </c>
      <c r="K585" s="60">
        <f t="shared" si="145"/>
        <v>99.433353765891653</v>
      </c>
      <c r="L585" s="28"/>
      <c r="M585" s="28"/>
      <c r="N585" s="28"/>
      <c r="O585" s="28"/>
    </row>
    <row r="586" spans="1:15" ht="56.25" x14ac:dyDescent="0.2">
      <c r="A586" s="62" t="s">
        <v>564</v>
      </c>
      <c r="B586" s="63" t="s">
        <v>297</v>
      </c>
      <c r="C586" s="63" t="s">
        <v>433</v>
      </c>
      <c r="D586" s="63" t="s">
        <v>274</v>
      </c>
      <c r="E586" s="64" t="s">
        <v>258</v>
      </c>
      <c r="F586" s="64" t="s">
        <v>258</v>
      </c>
      <c r="G586" s="64" t="s">
        <v>258</v>
      </c>
      <c r="H586" s="60">
        <f>H587</f>
        <v>5000000</v>
      </c>
      <c r="I586" s="60">
        <f t="shared" ref="I586:J586" si="155">I587</f>
        <v>3549142.68</v>
      </c>
      <c r="J586" s="60">
        <f t="shared" si="155"/>
        <v>2758194.08</v>
      </c>
      <c r="K586" s="60">
        <f t="shared" si="145"/>
        <v>77.714375799622687</v>
      </c>
    </row>
    <row r="587" spans="1:15" ht="18.75" x14ac:dyDescent="0.2">
      <c r="A587" s="62" t="s">
        <v>358</v>
      </c>
      <c r="B587" s="63" t="s">
        <v>297</v>
      </c>
      <c r="C587" s="63" t="s">
        <v>433</v>
      </c>
      <c r="D587" s="63" t="s">
        <v>274</v>
      </c>
      <c r="E587" s="63" t="s">
        <v>359</v>
      </c>
      <c r="F587" s="65" t="s">
        <v>258</v>
      </c>
      <c r="G587" s="65" t="s">
        <v>258</v>
      </c>
      <c r="H587" s="60">
        <f>H588</f>
        <v>5000000</v>
      </c>
      <c r="I587" s="60">
        <f t="shared" ref="I587:J587" si="156">I588</f>
        <v>3549142.68</v>
      </c>
      <c r="J587" s="60">
        <f t="shared" si="156"/>
        <v>2758194.08</v>
      </c>
      <c r="K587" s="60">
        <f t="shared" si="145"/>
        <v>77.714375799622687</v>
      </c>
    </row>
    <row r="588" spans="1:15" ht="37.5" x14ac:dyDescent="0.2">
      <c r="A588" s="66" t="s">
        <v>383</v>
      </c>
      <c r="B588" s="61" t="s">
        <v>297</v>
      </c>
      <c r="C588" s="61" t="s">
        <v>433</v>
      </c>
      <c r="D588" s="61" t="s">
        <v>274</v>
      </c>
      <c r="E588" s="61" t="s">
        <v>359</v>
      </c>
      <c r="F588" s="61" t="s">
        <v>503</v>
      </c>
      <c r="G588" s="67" t="s">
        <v>258</v>
      </c>
      <c r="H588" s="46">
        <v>5000000</v>
      </c>
      <c r="I588" s="46">
        <v>3549142.68</v>
      </c>
      <c r="J588" s="46">
        <v>2758194.08</v>
      </c>
      <c r="K588" s="46">
        <f t="shared" si="145"/>
        <v>77.714375799622687</v>
      </c>
    </row>
    <row r="589" spans="1:15" ht="37.5" x14ac:dyDescent="0.2">
      <c r="A589" s="66" t="s">
        <v>379</v>
      </c>
      <c r="B589" s="61" t="s">
        <v>297</v>
      </c>
      <c r="C589" s="61" t="s">
        <v>433</v>
      </c>
      <c r="D589" s="61" t="s">
        <v>274</v>
      </c>
      <c r="E589" s="61" t="s">
        <v>359</v>
      </c>
      <c r="F589" s="61" t="s">
        <v>503</v>
      </c>
      <c r="G589" s="61" t="s">
        <v>380</v>
      </c>
      <c r="H589" s="46">
        <v>5000000</v>
      </c>
      <c r="I589" s="46">
        <v>3549142.68</v>
      </c>
      <c r="J589" s="46">
        <v>2758194.08</v>
      </c>
      <c r="K589" s="46">
        <f t="shared" si="145"/>
        <v>77.714375799622687</v>
      </c>
    </row>
    <row r="590" spans="1:15" ht="18.75" x14ac:dyDescent="0.2">
      <c r="A590" s="66" t="s">
        <v>381</v>
      </c>
      <c r="B590" s="61" t="s">
        <v>297</v>
      </c>
      <c r="C590" s="61" t="s">
        <v>433</v>
      </c>
      <c r="D590" s="61" t="s">
        <v>274</v>
      </c>
      <c r="E590" s="61" t="s">
        <v>359</v>
      </c>
      <c r="F590" s="61" t="s">
        <v>503</v>
      </c>
      <c r="G590" s="61" t="s">
        <v>382</v>
      </c>
      <c r="H590" s="46">
        <v>5000000</v>
      </c>
      <c r="I590" s="46">
        <v>3549142.68</v>
      </c>
      <c r="J590" s="46">
        <v>2758194.08</v>
      </c>
      <c r="K590" s="46">
        <f t="shared" si="145"/>
        <v>77.714375799622687</v>
      </c>
    </row>
    <row r="591" spans="1:15" ht="75" x14ac:dyDescent="0.2">
      <c r="A591" s="62" t="s">
        <v>565</v>
      </c>
      <c r="B591" s="63" t="s">
        <v>297</v>
      </c>
      <c r="C591" s="63" t="s">
        <v>433</v>
      </c>
      <c r="D591" s="63" t="s">
        <v>355</v>
      </c>
      <c r="E591" s="64" t="s">
        <v>258</v>
      </c>
      <c r="F591" s="64" t="s">
        <v>258</v>
      </c>
      <c r="G591" s="64" t="s">
        <v>258</v>
      </c>
      <c r="H591" s="60">
        <f>H592</f>
        <v>451864956.85000002</v>
      </c>
      <c r="I591" s="60">
        <f t="shared" ref="I591:J591" si="157">I592</f>
        <v>458014122.47000003</v>
      </c>
      <c r="J591" s="60">
        <f t="shared" si="157"/>
        <v>456189640.21000004</v>
      </c>
      <c r="K591" s="60">
        <f t="shared" si="145"/>
        <v>99.601653710990206</v>
      </c>
      <c r="L591" s="28"/>
      <c r="M591" s="28"/>
      <c r="N591" s="28"/>
      <c r="O591" s="28"/>
    </row>
    <row r="592" spans="1:15" ht="18.75" x14ac:dyDescent="0.2">
      <c r="A592" s="62" t="s">
        <v>358</v>
      </c>
      <c r="B592" s="63" t="s">
        <v>297</v>
      </c>
      <c r="C592" s="63" t="s">
        <v>433</v>
      </c>
      <c r="D592" s="63" t="s">
        <v>355</v>
      </c>
      <c r="E592" s="63" t="s">
        <v>359</v>
      </c>
      <c r="F592" s="65" t="s">
        <v>258</v>
      </c>
      <c r="G592" s="65" t="s">
        <v>258</v>
      </c>
      <c r="H592" s="60">
        <f>H593+H596</f>
        <v>451864956.85000002</v>
      </c>
      <c r="I592" s="60">
        <f t="shared" ref="I592:J592" si="158">I593+I596</f>
        <v>458014122.47000003</v>
      </c>
      <c r="J592" s="60">
        <f t="shared" si="158"/>
        <v>456189640.21000004</v>
      </c>
      <c r="K592" s="60">
        <f t="shared" si="145"/>
        <v>99.601653710990206</v>
      </c>
    </row>
    <row r="593" spans="1:15" ht="131.25" x14ac:dyDescent="0.2">
      <c r="A593" s="66" t="s">
        <v>1243</v>
      </c>
      <c r="B593" s="61" t="s">
        <v>297</v>
      </c>
      <c r="C593" s="61" t="s">
        <v>433</v>
      </c>
      <c r="D593" s="61" t="s">
        <v>355</v>
      </c>
      <c r="E593" s="61" t="s">
        <v>359</v>
      </c>
      <c r="F593" s="61" t="s">
        <v>1063</v>
      </c>
      <c r="G593" s="67" t="s">
        <v>258</v>
      </c>
      <c r="H593" s="46">
        <v>451864956.85000002</v>
      </c>
      <c r="I593" s="46">
        <v>451864956.85000002</v>
      </c>
      <c r="J593" s="46">
        <v>451864956.85000002</v>
      </c>
      <c r="K593" s="46">
        <f t="shared" si="145"/>
        <v>100</v>
      </c>
    </row>
    <row r="594" spans="1:15" ht="37.5" x14ac:dyDescent="0.2">
      <c r="A594" s="66" t="s">
        <v>379</v>
      </c>
      <c r="B594" s="61" t="s">
        <v>297</v>
      </c>
      <c r="C594" s="61" t="s">
        <v>433</v>
      </c>
      <c r="D594" s="61" t="s">
        <v>355</v>
      </c>
      <c r="E594" s="61" t="s">
        <v>359</v>
      </c>
      <c r="F594" s="61" t="s">
        <v>1063</v>
      </c>
      <c r="G594" s="61" t="s">
        <v>380</v>
      </c>
      <c r="H594" s="46">
        <v>451864956.85000002</v>
      </c>
      <c r="I594" s="46">
        <v>451864956.85000002</v>
      </c>
      <c r="J594" s="46">
        <v>451864956.85000002</v>
      </c>
      <c r="K594" s="46">
        <f t="shared" si="145"/>
        <v>100</v>
      </c>
    </row>
    <row r="595" spans="1:15" ht="18.75" x14ac:dyDescent="0.2">
      <c r="A595" s="66" t="s">
        <v>381</v>
      </c>
      <c r="B595" s="61" t="s">
        <v>297</v>
      </c>
      <c r="C595" s="61" t="s">
        <v>433</v>
      </c>
      <c r="D595" s="61" t="s">
        <v>355</v>
      </c>
      <c r="E595" s="61" t="s">
        <v>359</v>
      </c>
      <c r="F595" s="61" t="s">
        <v>1063</v>
      </c>
      <c r="G595" s="61" t="s">
        <v>382</v>
      </c>
      <c r="H595" s="46">
        <v>451864956.85000002</v>
      </c>
      <c r="I595" s="46">
        <v>451864956.85000002</v>
      </c>
      <c r="J595" s="46">
        <v>451864956.85000002</v>
      </c>
      <c r="K595" s="46">
        <f t="shared" si="145"/>
        <v>100</v>
      </c>
    </row>
    <row r="596" spans="1:15" ht="131.25" x14ac:dyDescent="0.2">
      <c r="A596" s="66" t="s">
        <v>1243</v>
      </c>
      <c r="B596" s="61" t="s">
        <v>297</v>
      </c>
      <c r="C596" s="61" t="s">
        <v>433</v>
      </c>
      <c r="D596" s="61" t="s">
        <v>355</v>
      </c>
      <c r="E596" s="61" t="s">
        <v>359</v>
      </c>
      <c r="F596" s="61" t="s">
        <v>1328</v>
      </c>
      <c r="G596" s="61"/>
      <c r="H596" s="46">
        <v>0</v>
      </c>
      <c r="I596" s="46">
        <v>6149165.6200000001</v>
      </c>
      <c r="J596" s="46">
        <v>4324683.3600000003</v>
      </c>
      <c r="K596" s="46">
        <f t="shared" si="145"/>
        <v>70.329596359123599</v>
      </c>
    </row>
    <row r="597" spans="1:15" ht="37.5" x14ac:dyDescent="0.2">
      <c r="A597" s="66" t="s">
        <v>379</v>
      </c>
      <c r="B597" s="61" t="s">
        <v>297</v>
      </c>
      <c r="C597" s="61" t="s">
        <v>433</v>
      </c>
      <c r="D597" s="61" t="s">
        <v>355</v>
      </c>
      <c r="E597" s="61" t="s">
        <v>359</v>
      </c>
      <c r="F597" s="61" t="s">
        <v>1328</v>
      </c>
      <c r="G597" s="61" t="s">
        <v>380</v>
      </c>
      <c r="H597" s="46">
        <v>0</v>
      </c>
      <c r="I597" s="46">
        <v>6149165.6200000001</v>
      </c>
      <c r="J597" s="46">
        <v>4324683.3600000003</v>
      </c>
      <c r="K597" s="46">
        <f t="shared" si="145"/>
        <v>70.329596359123599</v>
      </c>
    </row>
    <row r="598" spans="1:15" ht="18.75" x14ac:dyDescent="0.2">
      <c r="A598" s="66" t="s">
        <v>381</v>
      </c>
      <c r="B598" s="61" t="s">
        <v>297</v>
      </c>
      <c r="C598" s="61" t="s">
        <v>433</v>
      </c>
      <c r="D598" s="61" t="s">
        <v>355</v>
      </c>
      <c r="E598" s="61" t="s">
        <v>359</v>
      </c>
      <c r="F598" s="61" t="s">
        <v>1328</v>
      </c>
      <c r="G598" s="61" t="s">
        <v>382</v>
      </c>
      <c r="H598" s="46">
        <v>0</v>
      </c>
      <c r="I598" s="46">
        <v>6149165.6200000001</v>
      </c>
      <c r="J598" s="46">
        <v>4324683.3600000003</v>
      </c>
      <c r="K598" s="46">
        <f t="shared" si="145"/>
        <v>70.329596359123599</v>
      </c>
    </row>
    <row r="599" spans="1:15" ht="112.5" x14ac:dyDescent="0.2">
      <c r="A599" s="62" t="s">
        <v>566</v>
      </c>
      <c r="B599" s="63" t="s">
        <v>502</v>
      </c>
      <c r="C599" s="64" t="s">
        <v>258</v>
      </c>
      <c r="D599" s="64" t="s">
        <v>258</v>
      </c>
      <c r="E599" s="64" t="s">
        <v>258</v>
      </c>
      <c r="F599" s="64" t="s">
        <v>258</v>
      </c>
      <c r="G599" s="64" t="s">
        <v>258</v>
      </c>
      <c r="H599" s="60">
        <v>109658.4</v>
      </c>
      <c r="I599" s="60">
        <f t="shared" ref="I599:K599" si="159">I600</f>
        <v>59658.400000000001</v>
      </c>
      <c r="J599" s="60">
        <f t="shared" si="159"/>
        <v>58399.199999999997</v>
      </c>
      <c r="K599" s="60">
        <f t="shared" si="159"/>
        <v>97.889316508655938</v>
      </c>
      <c r="L599" s="28"/>
      <c r="M599" s="28"/>
      <c r="N599" s="28"/>
      <c r="O599" s="28"/>
    </row>
    <row r="600" spans="1:15" ht="93.75" x14ac:dyDescent="0.2">
      <c r="A600" s="62" t="s">
        <v>370</v>
      </c>
      <c r="B600" s="63" t="s">
        <v>502</v>
      </c>
      <c r="C600" s="63" t="s">
        <v>433</v>
      </c>
      <c r="D600" s="63" t="s">
        <v>274</v>
      </c>
      <c r="E600" s="64" t="s">
        <v>258</v>
      </c>
      <c r="F600" s="64" t="s">
        <v>258</v>
      </c>
      <c r="G600" s="64" t="s">
        <v>258</v>
      </c>
      <c r="H600" s="60">
        <v>109658.4</v>
      </c>
      <c r="I600" s="60">
        <f t="shared" ref="I600:J600" si="160">I601</f>
        <v>59658.400000000001</v>
      </c>
      <c r="J600" s="60">
        <f t="shared" si="160"/>
        <v>58399.199999999997</v>
      </c>
      <c r="K600" s="46">
        <f t="shared" si="145"/>
        <v>97.889316508655938</v>
      </c>
    </row>
    <row r="601" spans="1:15" ht="18.75" x14ac:dyDescent="0.2">
      <c r="A601" s="62" t="s">
        <v>358</v>
      </c>
      <c r="B601" s="63" t="s">
        <v>502</v>
      </c>
      <c r="C601" s="63" t="s">
        <v>433</v>
      </c>
      <c r="D601" s="63" t="s">
        <v>274</v>
      </c>
      <c r="E601" s="63" t="s">
        <v>359</v>
      </c>
      <c r="F601" s="65" t="s">
        <v>258</v>
      </c>
      <c r="G601" s="65" t="s">
        <v>258</v>
      </c>
      <c r="H601" s="60">
        <v>109658.4</v>
      </c>
      <c r="I601" s="60">
        <f t="shared" ref="I601:J601" si="161">I602</f>
        <v>59658.400000000001</v>
      </c>
      <c r="J601" s="60">
        <f t="shared" si="161"/>
        <v>58399.199999999997</v>
      </c>
      <c r="K601" s="46">
        <f t="shared" si="145"/>
        <v>97.889316508655938</v>
      </c>
    </row>
    <row r="602" spans="1:15" ht="93.75" x14ac:dyDescent="0.2">
      <c r="A602" s="66" t="s">
        <v>370</v>
      </c>
      <c r="B602" s="61" t="s">
        <v>502</v>
      </c>
      <c r="C602" s="61" t="s">
        <v>433</v>
      </c>
      <c r="D602" s="61" t="s">
        <v>274</v>
      </c>
      <c r="E602" s="61" t="s">
        <v>359</v>
      </c>
      <c r="F602" s="61" t="s">
        <v>567</v>
      </c>
      <c r="G602" s="67" t="s">
        <v>258</v>
      </c>
      <c r="H602" s="46">
        <v>109658.4</v>
      </c>
      <c r="I602" s="46">
        <v>59658.400000000001</v>
      </c>
      <c r="J602" s="46">
        <v>58399.199999999997</v>
      </c>
      <c r="K602" s="46">
        <f t="shared" si="145"/>
        <v>97.889316508655938</v>
      </c>
    </row>
    <row r="603" spans="1:15" ht="37.5" x14ac:dyDescent="0.2">
      <c r="A603" s="66" t="s">
        <v>281</v>
      </c>
      <c r="B603" s="61" t="s">
        <v>502</v>
      </c>
      <c r="C603" s="61" t="s">
        <v>433</v>
      </c>
      <c r="D603" s="61" t="s">
        <v>274</v>
      </c>
      <c r="E603" s="61" t="s">
        <v>359</v>
      </c>
      <c r="F603" s="61" t="s">
        <v>567</v>
      </c>
      <c r="G603" s="61" t="s">
        <v>282</v>
      </c>
      <c r="H603" s="46">
        <v>109658.4</v>
      </c>
      <c r="I603" s="46">
        <v>59658.400000000001</v>
      </c>
      <c r="J603" s="46">
        <v>58399.199999999997</v>
      </c>
      <c r="K603" s="46">
        <f t="shared" si="145"/>
        <v>97.889316508655938</v>
      </c>
    </row>
    <row r="604" spans="1:15" ht="56.25" x14ac:dyDescent="0.2">
      <c r="A604" s="66" t="s">
        <v>283</v>
      </c>
      <c r="B604" s="61" t="s">
        <v>502</v>
      </c>
      <c r="C604" s="61" t="s">
        <v>433</v>
      </c>
      <c r="D604" s="61" t="s">
        <v>274</v>
      </c>
      <c r="E604" s="61" t="s">
        <v>359</v>
      </c>
      <c r="F604" s="61" t="s">
        <v>567</v>
      </c>
      <c r="G604" s="61" t="s">
        <v>284</v>
      </c>
      <c r="H604" s="46">
        <v>109658.4</v>
      </c>
      <c r="I604" s="46">
        <v>59658.400000000001</v>
      </c>
      <c r="J604" s="46">
        <v>58399.199999999997</v>
      </c>
      <c r="K604" s="46">
        <f t="shared" si="145"/>
        <v>97.889316508655938</v>
      </c>
    </row>
    <row r="605" spans="1:15" ht="18.75" x14ac:dyDescent="0.2">
      <c r="A605" s="62" t="s">
        <v>568</v>
      </c>
      <c r="B605" s="63" t="s">
        <v>569</v>
      </c>
      <c r="C605" s="64" t="s">
        <v>258</v>
      </c>
      <c r="D605" s="64" t="s">
        <v>258</v>
      </c>
      <c r="E605" s="64" t="s">
        <v>258</v>
      </c>
      <c r="F605" s="64" t="s">
        <v>258</v>
      </c>
      <c r="G605" s="64" t="s">
        <v>258</v>
      </c>
      <c r="H605" s="60">
        <f>H606+H622+H633+H640+H652+H664+H694</f>
        <v>22145424.210000001</v>
      </c>
      <c r="I605" s="60">
        <f t="shared" ref="I605:J605" si="162">I606+I622+I633+I640+I652+I664+I694</f>
        <v>64232095.139999993</v>
      </c>
      <c r="J605" s="60">
        <f t="shared" si="162"/>
        <v>58655327.43999999</v>
      </c>
      <c r="K605" s="60">
        <f t="shared" si="145"/>
        <v>91.317786399704232</v>
      </c>
      <c r="L605" s="28"/>
      <c r="M605" s="28"/>
      <c r="N605" s="28"/>
      <c r="O605" s="28"/>
    </row>
    <row r="606" spans="1:15" ht="37.5" x14ac:dyDescent="0.2">
      <c r="A606" s="62" t="s">
        <v>272</v>
      </c>
      <c r="B606" s="63" t="s">
        <v>569</v>
      </c>
      <c r="C606" s="120" t="s">
        <v>433</v>
      </c>
      <c r="D606" s="120" t="s">
        <v>570</v>
      </c>
      <c r="E606" s="120" t="s">
        <v>273</v>
      </c>
      <c r="F606" s="64"/>
      <c r="G606" s="64"/>
      <c r="H606" s="60">
        <f>H619</f>
        <v>0</v>
      </c>
      <c r="I606" s="60">
        <f>I619+I607+I610+I613+I616</f>
        <v>1436194.4400000002</v>
      </c>
      <c r="J606" s="60">
        <f>J619+J607+J610+J613+J616</f>
        <v>1436194.4400000002</v>
      </c>
      <c r="K606" s="60">
        <f t="shared" si="145"/>
        <v>100</v>
      </c>
      <c r="L606" s="28"/>
      <c r="M606" s="28"/>
      <c r="N606" s="28"/>
      <c r="O606" s="28"/>
    </row>
    <row r="607" spans="1:15" ht="131.25" x14ac:dyDescent="0.2">
      <c r="A607" s="66" t="s">
        <v>1332</v>
      </c>
      <c r="B607" s="61" t="s">
        <v>569</v>
      </c>
      <c r="C607" s="119" t="s">
        <v>433</v>
      </c>
      <c r="D607" s="119" t="s">
        <v>570</v>
      </c>
      <c r="E607" s="119" t="s">
        <v>273</v>
      </c>
      <c r="F607" s="119">
        <v>15880</v>
      </c>
      <c r="G607" s="119"/>
      <c r="H607" s="46">
        <v>0</v>
      </c>
      <c r="I607" s="46">
        <v>285795.96000000002</v>
      </c>
      <c r="J607" s="46">
        <v>285795.96000000002</v>
      </c>
      <c r="K607" s="46">
        <f t="shared" si="145"/>
        <v>100</v>
      </c>
      <c r="L607" s="28"/>
      <c r="M607" s="28"/>
      <c r="N607" s="28"/>
      <c r="O607" s="28"/>
    </row>
    <row r="608" spans="1:15" ht="93.75" x14ac:dyDescent="0.2">
      <c r="A608" s="66" t="s">
        <v>277</v>
      </c>
      <c r="B608" s="61" t="s">
        <v>569</v>
      </c>
      <c r="C608" s="119" t="s">
        <v>433</v>
      </c>
      <c r="D608" s="119" t="s">
        <v>570</v>
      </c>
      <c r="E608" s="119" t="s">
        <v>273</v>
      </c>
      <c r="F608" s="119">
        <v>15880</v>
      </c>
      <c r="G608" s="119">
        <v>100</v>
      </c>
      <c r="H608" s="46">
        <v>0</v>
      </c>
      <c r="I608" s="46">
        <v>285795.96000000002</v>
      </c>
      <c r="J608" s="46">
        <v>285795.96000000002</v>
      </c>
      <c r="K608" s="46">
        <f t="shared" si="145"/>
        <v>100</v>
      </c>
      <c r="L608" s="28"/>
      <c r="M608" s="28"/>
      <c r="N608" s="28"/>
      <c r="O608" s="28"/>
    </row>
    <row r="609" spans="1:15" ht="37.5" x14ac:dyDescent="0.2">
      <c r="A609" s="66" t="s">
        <v>279</v>
      </c>
      <c r="B609" s="61" t="s">
        <v>569</v>
      </c>
      <c r="C609" s="119" t="s">
        <v>433</v>
      </c>
      <c r="D609" s="119" t="s">
        <v>570</v>
      </c>
      <c r="E609" s="119" t="s">
        <v>273</v>
      </c>
      <c r="F609" s="119">
        <v>15880</v>
      </c>
      <c r="G609" s="119">
        <v>120</v>
      </c>
      <c r="H609" s="46">
        <v>0</v>
      </c>
      <c r="I609" s="46">
        <v>285795.96000000002</v>
      </c>
      <c r="J609" s="46">
        <v>285795.96000000002</v>
      </c>
      <c r="K609" s="46">
        <f t="shared" si="145"/>
        <v>100</v>
      </c>
      <c r="L609" s="28"/>
      <c r="M609" s="28"/>
      <c r="N609" s="28"/>
      <c r="O609" s="28"/>
    </row>
    <row r="610" spans="1:15" ht="75" x14ac:dyDescent="0.2">
      <c r="A610" s="66" t="s">
        <v>1331</v>
      </c>
      <c r="B610" s="61" t="s">
        <v>569</v>
      </c>
      <c r="C610" s="119" t="s">
        <v>433</v>
      </c>
      <c r="D610" s="119" t="s">
        <v>570</v>
      </c>
      <c r="E610" s="119" t="s">
        <v>273</v>
      </c>
      <c r="F610" s="119">
        <v>15890</v>
      </c>
      <c r="G610" s="119"/>
      <c r="H610" s="46">
        <v>0</v>
      </c>
      <c r="I610" s="46">
        <v>86639.74</v>
      </c>
      <c r="J610" s="46">
        <v>86639.74</v>
      </c>
      <c r="K610" s="46">
        <f t="shared" si="145"/>
        <v>100</v>
      </c>
      <c r="L610" s="28"/>
      <c r="M610" s="28"/>
      <c r="N610" s="28"/>
      <c r="O610" s="28"/>
    </row>
    <row r="611" spans="1:15" ht="93.75" x14ac:dyDescent="0.2">
      <c r="A611" s="66" t="s">
        <v>277</v>
      </c>
      <c r="B611" s="61" t="s">
        <v>569</v>
      </c>
      <c r="C611" s="119" t="s">
        <v>433</v>
      </c>
      <c r="D611" s="119" t="s">
        <v>570</v>
      </c>
      <c r="E611" s="119" t="s">
        <v>273</v>
      </c>
      <c r="F611" s="119">
        <v>15890</v>
      </c>
      <c r="G611" s="119">
        <v>100</v>
      </c>
      <c r="H611" s="46">
        <v>0</v>
      </c>
      <c r="I611" s="46">
        <v>86639.74</v>
      </c>
      <c r="J611" s="46">
        <v>86639.74</v>
      </c>
      <c r="K611" s="46">
        <f t="shared" si="145"/>
        <v>100</v>
      </c>
      <c r="L611" s="28"/>
      <c r="M611" s="28"/>
      <c r="N611" s="28"/>
      <c r="O611" s="28"/>
    </row>
    <row r="612" spans="1:15" ht="37.5" x14ac:dyDescent="0.2">
      <c r="A612" s="66" t="s">
        <v>279</v>
      </c>
      <c r="B612" s="61" t="s">
        <v>569</v>
      </c>
      <c r="C612" s="119" t="s">
        <v>433</v>
      </c>
      <c r="D612" s="119" t="s">
        <v>570</v>
      </c>
      <c r="E612" s="119" t="s">
        <v>273</v>
      </c>
      <c r="F612" s="119">
        <v>15890</v>
      </c>
      <c r="G612" s="119">
        <v>120</v>
      </c>
      <c r="H612" s="46">
        <v>0</v>
      </c>
      <c r="I612" s="46">
        <v>86639.74</v>
      </c>
      <c r="J612" s="46">
        <v>86639.74</v>
      </c>
      <c r="K612" s="46">
        <f t="shared" si="145"/>
        <v>100</v>
      </c>
      <c r="L612" s="28"/>
      <c r="M612" s="28"/>
      <c r="N612" s="28"/>
      <c r="O612" s="28"/>
    </row>
    <row r="613" spans="1:15" ht="75" x14ac:dyDescent="0.2">
      <c r="A613" s="66" t="s">
        <v>1330</v>
      </c>
      <c r="B613" s="61" t="s">
        <v>569</v>
      </c>
      <c r="C613" s="119" t="s">
        <v>433</v>
      </c>
      <c r="D613" s="119" t="s">
        <v>570</v>
      </c>
      <c r="E613" s="119" t="s">
        <v>273</v>
      </c>
      <c r="F613" s="119">
        <v>15900</v>
      </c>
      <c r="G613" s="119"/>
      <c r="H613" s="46">
        <v>0</v>
      </c>
      <c r="I613" s="46">
        <v>223804.23</v>
      </c>
      <c r="J613" s="46">
        <v>223804.23</v>
      </c>
      <c r="K613" s="46">
        <f t="shared" si="145"/>
        <v>100</v>
      </c>
      <c r="L613" s="28"/>
      <c r="M613" s="28"/>
      <c r="N613" s="28"/>
      <c r="O613" s="28"/>
    </row>
    <row r="614" spans="1:15" ht="93.75" x14ac:dyDescent="0.2">
      <c r="A614" s="66" t="s">
        <v>1329</v>
      </c>
      <c r="B614" s="61" t="s">
        <v>569</v>
      </c>
      <c r="C614" s="119" t="s">
        <v>433</v>
      </c>
      <c r="D614" s="119" t="s">
        <v>570</v>
      </c>
      <c r="E614" s="119" t="s">
        <v>273</v>
      </c>
      <c r="F614" s="119">
        <v>15900</v>
      </c>
      <c r="G614" s="119">
        <v>100</v>
      </c>
      <c r="H614" s="46">
        <v>0</v>
      </c>
      <c r="I614" s="46">
        <v>223804.23</v>
      </c>
      <c r="J614" s="46">
        <v>223804.23</v>
      </c>
      <c r="K614" s="46">
        <f t="shared" si="145"/>
        <v>100</v>
      </c>
      <c r="L614" s="28"/>
      <c r="M614" s="28"/>
      <c r="N614" s="28"/>
      <c r="O614" s="28"/>
    </row>
    <row r="615" spans="1:15" ht="37.5" x14ac:dyDescent="0.2">
      <c r="A615" s="66" t="s">
        <v>279</v>
      </c>
      <c r="B615" s="61" t="s">
        <v>569</v>
      </c>
      <c r="C615" s="119" t="s">
        <v>433</v>
      </c>
      <c r="D615" s="119" t="s">
        <v>570</v>
      </c>
      <c r="E615" s="119" t="s">
        <v>273</v>
      </c>
      <c r="F615" s="119">
        <v>15900</v>
      </c>
      <c r="G615" s="119">
        <v>120</v>
      </c>
      <c r="H615" s="46">
        <v>0</v>
      </c>
      <c r="I615" s="46">
        <v>223804.23</v>
      </c>
      <c r="J615" s="46">
        <v>223804.23</v>
      </c>
      <c r="K615" s="46">
        <f t="shared" si="145"/>
        <v>100</v>
      </c>
      <c r="L615" s="28"/>
      <c r="M615" s="28"/>
      <c r="N615" s="28"/>
      <c r="O615" s="28"/>
    </row>
    <row r="616" spans="1:15" ht="56.25" x14ac:dyDescent="0.2">
      <c r="A616" s="66" t="s">
        <v>1333</v>
      </c>
      <c r="B616" s="61" t="s">
        <v>569</v>
      </c>
      <c r="C616" s="119" t="s">
        <v>433</v>
      </c>
      <c r="D616" s="119" t="s">
        <v>570</v>
      </c>
      <c r="E616" s="119" t="s">
        <v>273</v>
      </c>
      <c r="F616" s="119">
        <v>15930</v>
      </c>
      <c r="G616" s="119"/>
      <c r="H616" s="46">
        <v>0</v>
      </c>
      <c r="I616" s="46">
        <v>181844.58</v>
      </c>
      <c r="J616" s="46">
        <v>181844.58</v>
      </c>
      <c r="K616" s="46">
        <f t="shared" si="145"/>
        <v>100</v>
      </c>
      <c r="L616" s="28"/>
      <c r="M616" s="28"/>
      <c r="N616" s="28"/>
      <c r="O616" s="28"/>
    </row>
    <row r="617" spans="1:15" ht="93.75" x14ac:dyDescent="0.2">
      <c r="A617" s="66" t="s">
        <v>277</v>
      </c>
      <c r="B617" s="61" t="s">
        <v>569</v>
      </c>
      <c r="C617" s="119" t="s">
        <v>433</v>
      </c>
      <c r="D617" s="119" t="s">
        <v>570</v>
      </c>
      <c r="E617" s="119" t="s">
        <v>273</v>
      </c>
      <c r="F617" s="119">
        <v>15930</v>
      </c>
      <c r="G617" s="119">
        <v>100</v>
      </c>
      <c r="H617" s="46">
        <v>0</v>
      </c>
      <c r="I617" s="46">
        <v>181844.58</v>
      </c>
      <c r="J617" s="46">
        <v>181844.58</v>
      </c>
      <c r="K617" s="46">
        <f t="shared" si="145"/>
        <v>100</v>
      </c>
      <c r="L617" s="28"/>
      <c r="M617" s="28"/>
      <c r="N617" s="28"/>
      <c r="O617" s="28"/>
    </row>
    <row r="618" spans="1:15" ht="37.5" x14ac:dyDescent="0.2">
      <c r="A618" s="66" t="s">
        <v>279</v>
      </c>
      <c r="B618" s="61" t="s">
        <v>569</v>
      </c>
      <c r="C618" s="119" t="s">
        <v>433</v>
      </c>
      <c r="D618" s="119" t="s">
        <v>570</v>
      </c>
      <c r="E618" s="119" t="s">
        <v>273</v>
      </c>
      <c r="F618" s="119">
        <v>15930</v>
      </c>
      <c r="G618" s="119">
        <v>120</v>
      </c>
      <c r="H618" s="46">
        <v>0</v>
      </c>
      <c r="I618" s="46">
        <v>181844.58</v>
      </c>
      <c r="J618" s="46">
        <v>181844.58</v>
      </c>
      <c r="K618" s="46">
        <f t="shared" si="145"/>
        <v>100</v>
      </c>
      <c r="L618" s="28"/>
      <c r="M618" s="28"/>
      <c r="N618" s="28"/>
      <c r="O618" s="28"/>
    </row>
    <row r="619" spans="1:15" ht="56.25" x14ac:dyDescent="0.2">
      <c r="A619" s="66" t="s">
        <v>1290</v>
      </c>
      <c r="B619" s="61" t="s">
        <v>569</v>
      </c>
      <c r="C619" s="61" t="s">
        <v>433</v>
      </c>
      <c r="D619" s="61" t="s">
        <v>570</v>
      </c>
      <c r="E619" s="61" t="s">
        <v>273</v>
      </c>
      <c r="F619" s="61" t="s">
        <v>1291</v>
      </c>
      <c r="G619" s="67" t="s">
        <v>258</v>
      </c>
      <c r="H619" s="46">
        <v>0</v>
      </c>
      <c r="I619" s="46">
        <v>658109.93000000005</v>
      </c>
      <c r="J619" s="46">
        <v>658109.93000000005</v>
      </c>
      <c r="K619" s="46">
        <f t="shared" si="145"/>
        <v>100</v>
      </c>
      <c r="L619" s="28"/>
      <c r="M619" s="28"/>
      <c r="N619" s="28"/>
      <c r="O619" s="28"/>
    </row>
    <row r="620" spans="1:15" ht="93.75" x14ac:dyDescent="0.2">
      <c r="A620" s="66" t="s">
        <v>277</v>
      </c>
      <c r="B620" s="61" t="s">
        <v>569</v>
      </c>
      <c r="C620" s="61" t="s">
        <v>433</v>
      </c>
      <c r="D620" s="61" t="s">
        <v>570</v>
      </c>
      <c r="E620" s="61" t="s">
        <v>273</v>
      </c>
      <c r="F620" s="61" t="s">
        <v>1291</v>
      </c>
      <c r="G620" s="61" t="s">
        <v>278</v>
      </c>
      <c r="H620" s="46">
        <v>0</v>
      </c>
      <c r="I620" s="46">
        <v>658109.93000000005</v>
      </c>
      <c r="J620" s="46">
        <v>658109.93000000005</v>
      </c>
      <c r="K620" s="46">
        <f t="shared" si="145"/>
        <v>100</v>
      </c>
      <c r="L620" s="28"/>
      <c r="M620" s="28"/>
      <c r="N620" s="28"/>
      <c r="O620" s="28"/>
    </row>
    <row r="621" spans="1:15" ht="37.5" x14ac:dyDescent="0.2">
      <c r="A621" s="66" t="s">
        <v>279</v>
      </c>
      <c r="B621" s="61" t="s">
        <v>569</v>
      </c>
      <c r="C621" s="61" t="s">
        <v>433</v>
      </c>
      <c r="D621" s="61" t="s">
        <v>570</v>
      </c>
      <c r="E621" s="61" t="s">
        <v>273</v>
      </c>
      <c r="F621" s="61" t="s">
        <v>1291</v>
      </c>
      <c r="G621" s="61" t="s">
        <v>280</v>
      </c>
      <c r="H621" s="46">
        <v>0</v>
      </c>
      <c r="I621" s="46">
        <v>658109.93000000005</v>
      </c>
      <c r="J621" s="46">
        <v>658109.93000000005</v>
      </c>
      <c r="K621" s="46">
        <f t="shared" si="145"/>
        <v>100</v>
      </c>
      <c r="L621" s="28"/>
      <c r="M621" s="28"/>
      <c r="N621" s="28"/>
      <c r="O621" s="28"/>
    </row>
    <row r="622" spans="1:15" ht="37.5" x14ac:dyDescent="0.2">
      <c r="A622" s="62" t="s">
        <v>307</v>
      </c>
      <c r="B622" s="63" t="s">
        <v>569</v>
      </c>
      <c r="C622" s="63" t="s">
        <v>433</v>
      </c>
      <c r="D622" s="63" t="s">
        <v>570</v>
      </c>
      <c r="E622" s="63" t="s">
        <v>308</v>
      </c>
      <c r="F622" s="65" t="s">
        <v>258</v>
      </c>
      <c r="G622" s="64"/>
      <c r="H622" s="60">
        <v>0</v>
      </c>
      <c r="I622" s="60">
        <f>I623+I627+I630</f>
        <v>480698.63</v>
      </c>
      <c r="J622" s="60">
        <f>J623+J627+J630</f>
        <v>480698.63</v>
      </c>
      <c r="K622" s="60">
        <f t="shared" si="145"/>
        <v>100</v>
      </c>
      <c r="L622" s="28"/>
      <c r="M622" s="28"/>
      <c r="N622" s="28"/>
      <c r="O622" s="28"/>
    </row>
    <row r="623" spans="1:15" ht="75" x14ac:dyDescent="0.2">
      <c r="A623" s="66" t="s">
        <v>1331</v>
      </c>
      <c r="B623" s="61" t="s">
        <v>569</v>
      </c>
      <c r="C623" s="61" t="s">
        <v>433</v>
      </c>
      <c r="D623" s="61" t="s">
        <v>570</v>
      </c>
      <c r="E623" s="61" t="s">
        <v>308</v>
      </c>
      <c r="F623" s="61">
        <v>15890</v>
      </c>
      <c r="G623" s="116"/>
      <c r="H623" s="46">
        <v>0</v>
      </c>
      <c r="I623" s="46">
        <v>245480.86</v>
      </c>
      <c r="J623" s="46">
        <v>245480.86</v>
      </c>
      <c r="K623" s="46">
        <f t="shared" si="145"/>
        <v>100</v>
      </c>
      <c r="L623" s="28"/>
      <c r="M623" s="28"/>
      <c r="N623" s="28"/>
      <c r="O623" s="28"/>
    </row>
    <row r="624" spans="1:15" ht="93.75" x14ac:dyDescent="0.2">
      <c r="A624" s="66" t="s">
        <v>277</v>
      </c>
      <c r="B624" s="61" t="s">
        <v>569</v>
      </c>
      <c r="C624" s="61" t="s">
        <v>433</v>
      </c>
      <c r="D624" s="61" t="s">
        <v>570</v>
      </c>
      <c r="E624" s="61" t="s">
        <v>308</v>
      </c>
      <c r="F624" s="61">
        <v>15890</v>
      </c>
      <c r="G624" s="119">
        <v>100</v>
      </c>
      <c r="H624" s="46">
        <v>0</v>
      </c>
      <c r="I624" s="46">
        <v>245480.86</v>
      </c>
      <c r="J624" s="46">
        <v>245480.86</v>
      </c>
      <c r="K624" s="46">
        <f t="shared" si="145"/>
        <v>100</v>
      </c>
      <c r="L624" s="28"/>
      <c r="M624" s="28"/>
      <c r="N624" s="28"/>
      <c r="O624" s="28"/>
    </row>
    <row r="625" spans="1:15" ht="37.5" x14ac:dyDescent="0.2">
      <c r="A625" s="66" t="s">
        <v>333</v>
      </c>
      <c r="B625" s="61" t="s">
        <v>569</v>
      </c>
      <c r="C625" s="61" t="s">
        <v>433</v>
      </c>
      <c r="D625" s="61" t="s">
        <v>570</v>
      </c>
      <c r="E625" s="61" t="s">
        <v>308</v>
      </c>
      <c r="F625" s="61">
        <v>15890</v>
      </c>
      <c r="G625" s="119">
        <v>110</v>
      </c>
      <c r="H625" s="46">
        <v>0</v>
      </c>
      <c r="I625" s="46">
        <v>80366.19</v>
      </c>
      <c r="J625" s="46">
        <v>80366.19</v>
      </c>
      <c r="K625" s="46">
        <f t="shared" si="145"/>
        <v>100</v>
      </c>
      <c r="L625" s="28"/>
      <c r="M625" s="28"/>
      <c r="N625" s="28"/>
      <c r="O625" s="28"/>
    </row>
    <row r="626" spans="1:15" ht="37.5" x14ac:dyDescent="0.2">
      <c r="A626" s="66" t="s">
        <v>279</v>
      </c>
      <c r="B626" s="61" t="s">
        <v>569</v>
      </c>
      <c r="C626" s="61" t="s">
        <v>433</v>
      </c>
      <c r="D626" s="61" t="s">
        <v>570</v>
      </c>
      <c r="E626" s="61" t="s">
        <v>308</v>
      </c>
      <c r="F626" s="61">
        <v>15890</v>
      </c>
      <c r="G626" s="119">
        <v>120</v>
      </c>
      <c r="H626" s="46">
        <v>0</v>
      </c>
      <c r="I626" s="46">
        <v>165114.67000000001</v>
      </c>
      <c r="J626" s="46">
        <v>165114.67000000001</v>
      </c>
      <c r="K626" s="46">
        <f t="shared" si="145"/>
        <v>100</v>
      </c>
      <c r="L626" s="28"/>
      <c r="M626" s="28"/>
      <c r="N626" s="28"/>
      <c r="O626" s="28"/>
    </row>
    <row r="627" spans="1:15" ht="75" x14ac:dyDescent="0.2">
      <c r="A627" s="66" t="s">
        <v>1330</v>
      </c>
      <c r="B627" s="61" t="s">
        <v>569</v>
      </c>
      <c r="C627" s="61" t="s">
        <v>433</v>
      </c>
      <c r="D627" s="61" t="s">
        <v>570</v>
      </c>
      <c r="E627" s="61" t="s">
        <v>308</v>
      </c>
      <c r="F627" s="61">
        <v>15900</v>
      </c>
      <c r="G627" s="64"/>
      <c r="H627" s="46">
        <v>0</v>
      </c>
      <c r="I627" s="46">
        <v>80422.009999999995</v>
      </c>
      <c r="J627" s="46">
        <v>80422.009999999995</v>
      </c>
      <c r="K627" s="46">
        <f t="shared" si="145"/>
        <v>100</v>
      </c>
      <c r="L627" s="28"/>
      <c r="M627" s="28"/>
      <c r="N627" s="28"/>
      <c r="O627" s="28"/>
    </row>
    <row r="628" spans="1:15" ht="93.75" x14ac:dyDescent="0.2">
      <c r="A628" s="66" t="s">
        <v>277</v>
      </c>
      <c r="B628" s="61" t="s">
        <v>569</v>
      </c>
      <c r="C628" s="61" t="s">
        <v>433</v>
      </c>
      <c r="D628" s="61" t="s">
        <v>570</v>
      </c>
      <c r="E628" s="61" t="s">
        <v>308</v>
      </c>
      <c r="F628" s="61">
        <v>15900</v>
      </c>
      <c r="G628" s="119">
        <v>100</v>
      </c>
      <c r="H628" s="46">
        <v>0</v>
      </c>
      <c r="I628" s="46">
        <v>80422.009999999995</v>
      </c>
      <c r="J628" s="46">
        <v>80422.009999999995</v>
      </c>
      <c r="K628" s="46">
        <f t="shared" si="145"/>
        <v>100</v>
      </c>
      <c r="L628" s="28"/>
      <c r="M628" s="28"/>
      <c r="N628" s="28"/>
      <c r="O628" s="28"/>
    </row>
    <row r="629" spans="1:15" ht="37.5" x14ac:dyDescent="0.2">
      <c r="A629" s="66" t="s">
        <v>333</v>
      </c>
      <c r="B629" s="61" t="s">
        <v>569</v>
      </c>
      <c r="C629" s="61" t="s">
        <v>433</v>
      </c>
      <c r="D629" s="61" t="s">
        <v>570</v>
      </c>
      <c r="E629" s="61" t="s">
        <v>308</v>
      </c>
      <c r="F629" s="61">
        <v>15900</v>
      </c>
      <c r="G629" s="119">
        <v>110</v>
      </c>
      <c r="H629" s="46">
        <v>0</v>
      </c>
      <c r="I629" s="46">
        <v>80422.009999999995</v>
      </c>
      <c r="J629" s="46">
        <v>80422.009999999995</v>
      </c>
      <c r="K629" s="46">
        <f t="shared" si="145"/>
        <v>100</v>
      </c>
      <c r="L629" s="28"/>
      <c r="M629" s="28"/>
      <c r="N629" s="28"/>
      <c r="O629" s="28"/>
    </row>
    <row r="630" spans="1:15" ht="56.25" x14ac:dyDescent="0.2">
      <c r="A630" s="66" t="s">
        <v>1290</v>
      </c>
      <c r="B630" s="61" t="s">
        <v>569</v>
      </c>
      <c r="C630" s="61" t="s">
        <v>433</v>
      </c>
      <c r="D630" s="61" t="s">
        <v>570</v>
      </c>
      <c r="E630" s="61" t="s">
        <v>308</v>
      </c>
      <c r="F630" s="61" t="s">
        <v>1291</v>
      </c>
      <c r="G630" s="64"/>
      <c r="H630" s="46">
        <v>0</v>
      </c>
      <c r="I630" s="46">
        <v>154795.76</v>
      </c>
      <c r="J630" s="46">
        <v>154795.76</v>
      </c>
      <c r="K630" s="46">
        <f t="shared" si="145"/>
        <v>100</v>
      </c>
      <c r="L630" s="28"/>
      <c r="M630" s="28"/>
      <c r="N630" s="28"/>
      <c r="O630" s="28"/>
    </row>
    <row r="631" spans="1:15" ht="93.75" x14ac:dyDescent="0.2">
      <c r="A631" s="66" t="s">
        <v>277</v>
      </c>
      <c r="B631" s="61" t="s">
        <v>569</v>
      </c>
      <c r="C631" s="61" t="s">
        <v>433</v>
      </c>
      <c r="D631" s="61" t="s">
        <v>570</v>
      </c>
      <c r="E631" s="61" t="s">
        <v>308</v>
      </c>
      <c r="F631" s="61" t="s">
        <v>1291</v>
      </c>
      <c r="G631" s="61" t="s">
        <v>278</v>
      </c>
      <c r="H631" s="46">
        <v>0</v>
      </c>
      <c r="I631" s="46">
        <v>154795.76</v>
      </c>
      <c r="J631" s="46">
        <v>154795.76</v>
      </c>
      <c r="K631" s="46">
        <f t="shared" si="145"/>
        <v>100</v>
      </c>
      <c r="L631" s="28"/>
      <c r="M631" s="28"/>
      <c r="N631" s="28"/>
      <c r="O631" s="28"/>
    </row>
    <row r="632" spans="1:15" ht="37.5" x14ac:dyDescent="0.2">
      <c r="A632" s="66" t="s">
        <v>279</v>
      </c>
      <c r="B632" s="61" t="s">
        <v>569</v>
      </c>
      <c r="C632" s="61" t="s">
        <v>433</v>
      </c>
      <c r="D632" s="61" t="s">
        <v>570</v>
      </c>
      <c r="E632" s="61" t="s">
        <v>308</v>
      </c>
      <c r="F632" s="61" t="s">
        <v>1291</v>
      </c>
      <c r="G632" s="61" t="s">
        <v>280</v>
      </c>
      <c r="H632" s="46">
        <v>0</v>
      </c>
      <c r="I632" s="46">
        <v>154795.76</v>
      </c>
      <c r="J632" s="46">
        <v>154795.76</v>
      </c>
      <c r="K632" s="46">
        <f t="shared" si="145"/>
        <v>100</v>
      </c>
      <c r="L632" s="28"/>
      <c r="M632" s="28"/>
      <c r="N632" s="28"/>
      <c r="O632" s="28"/>
    </row>
    <row r="633" spans="1:15" ht="37.5" x14ac:dyDescent="0.2">
      <c r="A633" s="62" t="s">
        <v>342</v>
      </c>
      <c r="B633" s="61" t="s">
        <v>569</v>
      </c>
      <c r="C633" s="61" t="s">
        <v>433</v>
      </c>
      <c r="D633" s="61" t="s">
        <v>570</v>
      </c>
      <c r="E633" s="61" t="s">
        <v>343</v>
      </c>
      <c r="F633" s="64"/>
      <c r="G633" s="64"/>
      <c r="H633" s="60">
        <v>0</v>
      </c>
      <c r="I633" s="60">
        <f>I634+I637</f>
        <v>677638.01</v>
      </c>
      <c r="J633" s="60">
        <f>J634+J637</f>
        <v>677638.01</v>
      </c>
      <c r="K633" s="60">
        <f t="shared" si="145"/>
        <v>100</v>
      </c>
      <c r="L633" s="28"/>
      <c r="M633" s="28"/>
      <c r="N633" s="28"/>
      <c r="O633" s="28"/>
    </row>
    <row r="634" spans="1:15" ht="56.25" x14ac:dyDescent="0.2">
      <c r="A634" s="66" t="s">
        <v>1333</v>
      </c>
      <c r="B634" s="61" t="s">
        <v>569</v>
      </c>
      <c r="C634" s="61" t="s">
        <v>433</v>
      </c>
      <c r="D634" s="61" t="s">
        <v>570</v>
      </c>
      <c r="E634" s="61">
        <v>111</v>
      </c>
      <c r="F634" s="119">
        <v>15930</v>
      </c>
      <c r="G634" s="119"/>
      <c r="H634" s="46">
        <v>0</v>
      </c>
      <c r="I634" s="46">
        <v>376920.08</v>
      </c>
      <c r="J634" s="46">
        <v>376920.08</v>
      </c>
      <c r="K634" s="46">
        <f t="shared" si="145"/>
        <v>100</v>
      </c>
      <c r="L634" s="28"/>
      <c r="M634" s="28"/>
      <c r="N634" s="28"/>
      <c r="O634" s="28"/>
    </row>
    <row r="635" spans="1:15" ht="93.75" x14ac:dyDescent="0.2">
      <c r="A635" s="66" t="s">
        <v>277</v>
      </c>
      <c r="B635" s="61" t="s">
        <v>569</v>
      </c>
      <c r="C635" s="61" t="s">
        <v>433</v>
      </c>
      <c r="D635" s="61" t="s">
        <v>570</v>
      </c>
      <c r="E635" s="61">
        <v>111</v>
      </c>
      <c r="F635" s="119">
        <v>15930</v>
      </c>
      <c r="G635" s="119">
        <v>100</v>
      </c>
      <c r="H635" s="46">
        <v>0</v>
      </c>
      <c r="I635" s="46">
        <v>376920.08</v>
      </c>
      <c r="J635" s="46">
        <v>376920.08</v>
      </c>
      <c r="K635" s="46">
        <f t="shared" si="145"/>
        <v>100</v>
      </c>
      <c r="L635" s="28"/>
      <c r="M635" s="28"/>
      <c r="N635" s="28"/>
      <c r="O635" s="28"/>
    </row>
    <row r="636" spans="1:15" ht="37.5" x14ac:dyDescent="0.2">
      <c r="A636" s="66" t="s">
        <v>279</v>
      </c>
      <c r="B636" s="61" t="s">
        <v>569</v>
      </c>
      <c r="C636" s="61" t="s">
        <v>433</v>
      </c>
      <c r="D636" s="61" t="s">
        <v>570</v>
      </c>
      <c r="E636" s="61">
        <v>111</v>
      </c>
      <c r="F636" s="119">
        <v>15930</v>
      </c>
      <c r="G636" s="119">
        <v>120</v>
      </c>
      <c r="H636" s="46">
        <v>0</v>
      </c>
      <c r="I636" s="46">
        <v>376920.08</v>
      </c>
      <c r="J636" s="46">
        <v>376920.08</v>
      </c>
      <c r="K636" s="46">
        <f t="shared" si="145"/>
        <v>100</v>
      </c>
      <c r="L636" s="28"/>
      <c r="M636" s="28"/>
      <c r="N636" s="28"/>
      <c r="O636" s="28"/>
    </row>
    <row r="637" spans="1:15" ht="56.25" x14ac:dyDescent="0.2">
      <c r="A637" s="66" t="s">
        <v>1290</v>
      </c>
      <c r="B637" s="61" t="s">
        <v>569</v>
      </c>
      <c r="C637" s="61" t="s">
        <v>433</v>
      </c>
      <c r="D637" s="61" t="s">
        <v>570</v>
      </c>
      <c r="E637" s="61">
        <v>111</v>
      </c>
      <c r="F637" s="61" t="s">
        <v>1291</v>
      </c>
      <c r="G637" s="64"/>
      <c r="H637" s="46">
        <v>0</v>
      </c>
      <c r="I637" s="46">
        <v>300717.93</v>
      </c>
      <c r="J637" s="46">
        <v>300717.93</v>
      </c>
      <c r="K637" s="46">
        <f t="shared" si="145"/>
        <v>100</v>
      </c>
      <c r="L637" s="28"/>
      <c r="M637" s="28"/>
      <c r="N637" s="28"/>
      <c r="O637" s="28"/>
    </row>
    <row r="638" spans="1:15" ht="93.75" x14ac:dyDescent="0.2">
      <c r="A638" s="66" t="s">
        <v>277</v>
      </c>
      <c r="B638" s="61" t="s">
        <v>569</v>
      </c>
      <c r="C638" s="61" t="s">
        <v>433</v>
      </c>
      <c r="D638" s="61" t="s">
        <v>570</v>
      </c>
      <c r="E638" s="61">
        <v>111</v>
      </c>
      <c r="F638" s="61" t="s">
        <v>1291</v>
      </c>
      <c r="G638" s="61" t="s">
        <v>278</v>
      </c>
      <c r="H638" s="46">
        <v>0</v>
      </c>
      <c r="I638" s="46">
        <v>300717.93</v>
      </c>
      <c r="J638" s="46">
        <v>300717.93</v>
      </c>
      <c r="K638" s="46">
        <f t="shared" si="145"/>
        <v>100</v>
      </c>
      <c r="L638" s="28"/>
      <c r="M638" s="28"/>
      <c r="N638" s="28"/>
      <c r="O638" s="28"/>
    </row>
    <row r="639" spans="1:15" ht="37.5" x14ac:dyDescent="0.2">
      <c r="A639" s="66" t="s">
        <v>279</v>
      </c>
      <c r="B639" s="61" t="s">
        <v>569</v>
      </c>
      <c r="C639" s="61" t="s">
        <v>433</v>
      </c>
      <c r="D639" s="61" t="s">
        <v>570</v>
      </c>
      <c r="E639" s="61">
        <v>111</v>
      </c>
      <c r="F639" s="61" t="s">
        <v>1291</v>
      </c>
      <c r="G639" s="61" t="s">
        <v>280</v>
      </c>
      <c r="H639" s="46">
        <v>0</v>
      </c>
      <c r="I639" s="46">
        <v>300717.93</v>
      </c>
      <c r="J639" s="46">
        <v>300717.93</v>
      </c>
      <c r="K639" s="46">
        <f t="shared" si="145"/>
        <v>100</v>
      </c>
      <c r="L639" s="28"/>
      <c r="M639" s="28"/>
      <c r="N639" s="28"/>
      <c r="O639" s="28"/>
    </row>
    <row r="640" spans="1:15" ht="18.75" x14ac:dyDescent="0.2">
      <c r="A640" s="62" t="s">
        <v>350</v>
      </c>
      <c r="B640" s="63" t="s">
        <v>569</v>
      </c>
      <c r="C640" s="63" t="s">
        <v>433</v>
      </c>
      <c r="D640" s="63" t="s">
        <v>570</v>
      </c>
      <c r="E640" s="63" t="s">
        <v>351</v>
      </c>
      <c r="F640" s="65" t="s">
        <v>258</v>
      </c>
      <c r="G640" s="65" t="s">
        <v>258</v>
      </c>
      <c r="H640" s="60">
        <f>H644+H649+H641</f>
        <v>3054163</v>
      </c>
      <c r="I640" s="60">
        <f t="shared" ref="I640:J640" si="163">I644+I649+I641</f>
        <v>3375918.33</v>
      </c>
      <c r="J640" s="60">
        <f t="shared" si="163"/>
        <v>3325417.14</v>
      </c>
      <c r="K640" s="60">
        <f t="shared" si="145"/>
        <v>98.504075482181463</v>
      </c>
      <c r="L640" s="28"/>
      <c r="M640" s="28"/>
      <c r="N640" s="28"/>
      <c r="O640" s="28"/>
    </row>
    <row r="641" spans="1:15" ht="75" x14ac:dyDescent="0.2">
      <c r="A641" s="66" t="s">
        <v>1330</v>
      </c>
      <c r="B641" s="61" t="s">
        <v>569</v>
      </c>
      <c r="C641" s="61" t="s">
        <v>433</v>
      </c>
      <c r="D641" s="61" t="s">
        <v>570</v>
      </c>
      <c r="E641" s="61" t="s">
        <v>351</v>
      </c>
      <c r="F641" s="61">
        <v>15900</v>
      </c>
      <c r="G641" s="61"/>
      <c r="H641" s="46">
        <v>0</v>
      </c>
      <c r="I641" s="46">
        <v>124129.33</v>
      </c>
      <c r="J641" s="46">
        <v>124129.33</v>
      </c>
      <c r="K641" s="46">
        <f t="shared" si="145"/>
        <v>100</v>
      </c>
      <c r="L641" s="28"/>
      <c r="M641" s="28"/>
      <c r="N641" s="28"/>
      <c r="O641" s="28"/>
    </row>
    <row r="642" spans="1:15" ht="93.75" x14ac:dyDescent="0.2">
      <c r="A642" s="66" t="s">
        <v>277</v>
      </c>
      <c r="B642" s="61" t="s">
        <v>569</v>
      </c>
      <c r="C642" s="61" t="s">
        <v>433</v>
      </c>
      <c r="D642" s="61" t="s">
        <v>570</v>
      </c>
      <c r="E642" s="61" t="s">
        <v>351</v>
      </c>
      <c r="F642" s="61">
        <v>15900</v>
      </c>
      <c r="G642" s="61">
        <v>100</v>
      </c>
      <c r="H642" s="46">
        <v>0</v>
      </c>
      <c r="I642" s="46">
        <v>124129.33</v>
      </c>
      <c r="J642" s="46">
        <v>124129.33</v>
      </c>
      <c r="K642" s="46">
        <f t="shared" si="145"/>
        <v>100</v>
      </c>
      <c r="L642" s="28"/>
      <c r="M642" s="28"/>
      <c r="N642" s="28"/>
      <c r="O642" s="28"/>
    </row>
    <row r="643" spans="1:15" ht="37.5" x14ac:dyDescent="0.2">
      <c r="A643" s="66" t="s">
        <v>279</v>
      </c>
      <c r="B643" s="61" t="s">
        <v>569</v>
      </c>
      <c r="C643" s="61" t="s">
        <v>433</v>
      </c>
      <c r="D643" s="61" t="s">
        <v>570</v>
      </c>
      <c r="E643" s="61" t="s">
        <v>351</v>
      </c>
      <c r="F643" s="61">
        <v>15900</v>
      </c>
      <c r="G643" s="61">
        <v>120</v>
      </c>
      <c r="H643" s="46">
        <v>0</v>
      </c>
      <c r="I643" s="46">
        <v>124129.33</v>
      </c>
      <c r="J643" s="46">
        <v>124129.33</v>
      </c>
      <c r="K643" s="46">
        <f t="shared" si="145"/>
        <v>100</v>
      </c>
      <c r="L643" s="28"/>
      <c r="M643" s="28"/>
      <c r="N643" s="28"/>
      <c r="O643" s="28"/>
    </row>
    <row r="644" spans="1:15" ht="37.5" x14ac:dyDescent="0.2">
      <c r="A644" s="66" t="s">
        <v>276</v>
      </c>
      <c r="B644" s="61" t="s">
        <v>569</v>
      </c>
      <c r="C644" s="61" t="s">
        <v>433</v>
      </c>
      <c r="D644" s="61" t="s">
        <v>570</v>
      </c>
      <c r="E644" s="61" t="s">
        <v>351</v>
      </c>
      <c r="F644" s="61" t="s">
        <v>435</v>
      </c>
      <c r="G644" s="67" t="s">
        <v>258</v>
      </c>
      <c r="H644" s="46">
        <v>1178593</v>
      </c>
      <c r="I644" s="46">
        <v>1257141</v>
      </c>
      <c r="J644" s="46">
        <v>1232967.75</v>
      </c>
      <c r="K644" s="46">
        <f t="shared" si="145"/>
        <v>98.077125000298295</v>
      </c>
    </row>
    <row r="645" spans="1:15" ht="93.75" x14ac:dyDescent="0.2">
      <c r="A645" s="66" t="s">
        <v>277</v>
      </c>
      <c r="B645" s="61" t="s">
        <v>569</v>
      </c>
      <c r="C645" s="61" t="s">
        <v>433</v>
      </c>
      <c r="D645" s="61" t="s">
        <v>570</v>
      </c>
      <c r="E645" s="61" t="s">
        <v>351</v>
      </c>
      <c r="F645" s="61" t="s">
        <v>435</v>
      </c>
      <c r="G645" s="61" t="s">
        <v>278</v>
      </c>
      <c r="H645" s="46">
        <v>1170593</v>
      </c>
      <c r="I645" s="46">
        <v>1249141</v>
      </c>
      <c r="J645" s="46">
        <v>1230567.75</v>
      </c>
      <c r="K645" s="46">
        <f t="shared" si="145"/>
        <v>98.513118214837235</v>
      </c>
    </row>
    <row r="646" spans="1:15" ht="37.5" x14ac:dyDescent="0.2">
      <c r="A646" s="66" t="s">
        <v>279</v>
      </c>
      <c r="B646" s="61" t="s">
        <v>569</v>
      </c>
      <c r="C646" s="61" t="s">
        <v>433</v>
      </c>
      <c r="D646" s="61" t="s">
        <v>570</v>
      </c>
      <c r="E646" s="61" t="s">
        <v>351</v>
      </c>
      <c r="F646" s="61" t="s">
        <v>435</v>
      </c>
      <c r="G646" s="61" t="s">
        <v>280</v>
      </c>
      <c r="H646" s="46">
        <v>1170593</v>
      </c>
      <c r="I646" s="46">
        <v>1249141</v>
      </c>
      <c r="J646" s="46">
        <v>1230567.75</v>
      </c>
      <c r="K646" s="46">
        <f t="shared" si="145"/>
        <v>98.513118214837235</v>
      </c>
    </row>
    <row r="647" spans="1:15" ht="37.5" x14ac:dyDescent="0.2">
      <c r="A647" s="66" t="s">
        <v>281</v>
      </c>
      <c r="B647" s="61" t="s">
        <v>569</v>
      </c>
      <c r="C647" s="61" t="s">
        <v>433</v>
      </c>
      <c r="D647" s="61" t="s">
        <v>570</v>
      </c>
      <c r="E647" s="61" t="s">
        <v>351</v>
      </c>
      <c r="F647" s="61" t="s">
        <v>435</v>
      </c>
      <c r="G647" s="61" t="s">
        <v>282</v>
      </c>
      <c r="H647" s="46">
        <v>8000</v>
      </c>
      <c r="I647" s="46">
        <v>8000</v>
      </c>
      <c r="J647" s="46">
        <v>2400</v>
      </c>
      <c r="K647" s="46">
        <f t="shared" si="145"/>
        <v>30</v>
      </c>
    </row>
    <row r="648" spans="1:15" ht="56.25" x14ac:dyDescent="0.2">
      <c r="A648" s="66" t="s">
        <v>283</v>
      </c>
      <c r="B648" s="61" t="s">
        <v>569</v>
      </c>
      <c r="C648" s="61" t="s">
        <v>433</v>
      </c>
      <c r="D648" s="61" t="s">
        <v>570</v>
      </c>
      <c r="E648" s="61" t="s">
        <v>351</v>
      </c>
      <c r="F648" s="61" t="s">
        <v>435</v>
      </c>
      <c r="G648" s="61" t="s">
        <v>284</v>
      </c>
      <c r="H648" s="46">
        <v>8000</v>
      </c>
      <c r="I648" s="46">
        <v>8000</v>
      </c>
      <c r="J648" s="46">
        <v>2400</v>
      </c>
      <c r="K648" s="46">
        <f t="shared" ref="K648:K701" si="164">J648/I648*100</f>
        <v>30</v>
      </c>
    </row>
    <row r="649" spans="1:15" ht="56.25" x14ac:dyDescent="0.2">
      <c r="A649" s="66" t="s">
        <v>352</v>
      </c>
      <c r="B649" s="61" t="s">
        <v>569</v>
      </c>
      <c r="C649" s="61" t="s">
        <v>433</v>
      </c>
      <c r="D649" s="61" t="s">
        <v>570</v>
      </c>
      <c r="E649" s="61" t="s">
        <v>351</v>
      </c>
      <c r="F649" s="61" t="s">
        <v>571</v>
      </c>
      <c r="G649" s="67" t="s">
        <v>258</v>
      </c>
      <c r="H649" s="46">
        <v>1875570</v>
      </c>
      <c r="I649" s="46">
        <v>1994648</v>
      </c>
      <c r="J649" s="46">
        <v>1968320.06</v>
      </c>
      <c r="K649" s="46">
        <f t="shared" si="164"/>
        <v>98.680070869647167</v>
      </c>
    </row>
    <row r="650" spans="1:15" ht="93.75" x14ac:dyDescent="0.2">
      <c r="A650" s="66" t="s">
        <v>277</v>
      </c>
      <c r="B650" s="61" t="s">
        <v>569</v>
      </c>
      <c r="C650" s="61" t="s">
        <v>433</v>
      </c>
      <c r="D650" s="61" t="s">
        <v>570</v>
      </c>
      <c r="E650" s="61" t="s">
        <v>351</v>
      </c>
      <c r="F650" s="61" t="s">
        <v>571</v>
      </c>
      <c r="G650" s="61" t="s">
        <v>278</v>
      </c>
      <c r="H650" s="46">
        <v>1875570</v>
      </c>
      <c r="I650" s="46">
        <v>1994648</v>
      </c>
      <c r="J650" s="46">
        <v>1968320.06</v>
      </c>
      <c r="K650" s="46">
        <f t="shared" si="164"/>
        <v>98.680070869647167</v>
      </c>
    </row>
    <row r="651" spans="1:15" ht="37.5" x14ac:dyDescent="0.2">
      <c r="A651" s="66" t="s">
        <v>279</v>
      </c>
      <c r="B651" s="61" t="s">
        <v>569</v>
      </c>
      <c r="C651" s="61" t="s">
        <v>433</v>
      </c>
      <c r="D651" s="61" t="s">
        <v>570</v>
      </c>
      <c r="E651" s="61" t="s">
        <v>351</v>
      </c>
      <c r="F651" s="61" t="s">
        <v>571</v>
      </c>
      <c r="G651" s="61" t="s">
        <v>280</v>
      </c>
      <c r="H651" s="46">
        <v>1875570</v>
      </c>
      <c r="I651" s="46">
        <v>1994648</v>
      </c>
      <c r="J651" s="46">
        <v>1968320.06</v>
      </c>
      <c r="K651" s="46">
        <f t="shared" si="164"/>
        <v>98.680070869647167</v>
      </c>
    </row>
    <row r="652" spans="1:15" ht="18.75" x14ac:dyDescent="0.2">
      <c r="A652" s="62" t="s">
        <v>353</v>
      </c>
      <c r="B652" s="63" t="s">
        <v>569</v>
      </c>
      <c r="C652" s="63" t="s">
        <v>433</v>
      </c>
      <c r="D652" s="63" t="s">
        <v>570</v>
      </c>
      <c r="E652" s="63" t="s">
        <v>354</v>
      </c>
      <c r="F652" s="65" t="s">
        <v>258</v>
      </c>
      <c r="G652" s="65" t="s">
        <v>258</v>
      </c>
      <c r="H652" s="60">
        <f>H653+H656+H659</f>
        <v>7410801</v>
      </c>
      <c r="I652" s="60">
        <f t="shared" ref="I652:J652" si="165">I653+I656+I659</f>
        <v>7410801</v>
      </c>
      <c r="J652" s="60">
        <f t="shared" si="165"/>
        <v>6744610.2999999998</v>
      </c>
      <c r="K652" s="60">
        <f t="shared" si="164"/>
        <v>91.010543934454589</v>
      </c>
      <c r="L652" s="28"/>
      <c r="M652" s="28"/>
      <c r="N652" s="28"/>
      <c r="O652" s="28"/>
    </row>
    <row r="653" spans="1:15" ht="37.5" x14ac:dyDescent="0.2">
      <c r="A653" s="66" t="s">
        <v>356</v>
      </c>
      <c r="B653" s="61" t="s">
        <v>569</v>
      </c>
      <c r="C653" s="61" t="s">
        <v>433</v>
      </c>
      <c r="D653" s="61" t="s">
        <v>570</v>
      </c>
      <c r="E653" s="61" t="s">
        <v>354</v>
      </c>
      <c r="F653" s="61" t="s">
        <v>572</v>
      </c>
      <c r="G653" s="67" t="s">
        <v>258</v>
      </c>
      <c r="H653" s="46">
        <v>2711800</v>
      </c>
      <c r="I653" s="46">
        <v>3391563</v>
      </c>
      <c r="J653" s="46">
        <v>3374865.59</v>
      </c>
      <c r="K653" s="46">
        <f t="shared" si="164"/>
        <v>99.507678023377423</v>
      </c>
    </row>
    <row r="654" spans="1:15" ht="93.75" x14ac:dyDescent="0.2">
      <c r="A654" s="66" t="s">
        <v>277</v>
      </c>
      <c r="B654" s="61" t="s">
        <v>569</v>
      </c>
      <c r="C654" s="61" t="s">
        <v>433</v>
      </c>
      <c r="D654" s="61" t="s">
        <v>570</v>
      </c>
      <c r="E654" s="61" t="s">
        <v>354</v>
      </c>
      <c r="F654" s="61" t="s">
        <v>572</v>
      </c>
      <c r="G654" s="61" t="s">
        <v>278</v>
      </c>
      <c r="H654" s="46">
        <v>2711800</v>
      </c>
      <c r="I654" s="46">
        <v>3391563</v>
      </c>
      <c r="J654" s="46">
        <v>3374865.59</v>
      </c>
      <c r="K654" s="46">
        <f t="shared" si="164"/>
        <v>99.507678023377423</v>
      </c>
    </row>
    <row r="655" spans="1:15" ht="37.5" x14ac:dyDescent="0.2">
      <c r="A655" s="66" t="s">
        <v>279</v>
      </c>
      <c r="B655" s="61" t="s">
        <v>569</v>
      </c>
      <c r="C655" s="61" t="s">
        <v>433</v>
      </c>
      <c r="D655" s="61" t="s">
        <v>570</v>
      </c>
      <c r="E655" s="61" t="s">
        <v>354</v>
      </c>
      <c r="F655" s="61" t="s">
        <v>572</v>
      </c>
      <c r="G655" s="61" t="s">
        <v>280</v>
      </c>
      <c r="H655" s="46">
        <v>2711800</v>
      </c>
      <c r="I655" s="46">
        <v>3391563</v>
      </c>
      <c r="J655" s="46">
        <v>3374865.59</v>
      </c>
      <c r="K655" s="46">
        <f t="shared" si="164"/>
        <v>99.507678023377423</v>
      </c>
    </row>
    <row r="656" spans="1:15" ht="56.25" x14ac:dyDescent="0.2">
      <c r="A656" s="66" t="s">
        <v>357</v>
      </c>
      <c r="B656" s="61" t="s">
        <v>569</v>
      </c>
      <c r="C656" s="61" t="s">
        <v>433</v>
      </c>
      <c r="D656" s="61" t="s">
        <v>570</v>
      </c>
      <c r="E656" s="61" t="s">
        <v>354</v>
      </c>
      <c r="F656" s="61" t="s">
        <v>573</v>
      </c>
      <c r="G656" s="67" t="s">
        <v>258</v>
      </c>
      <c r="H656" s="46">
        <v>2434041</v>
      </c>
      <c r="I656" s="46">
        <v>1754278</v>
      </c>
      <c r="J656" s="46">
        <v>1262115.0900000001</v>
      </c>
      <c r="K656" s="46">
        <f t="shared" si="164"/>
        <v>71.944987624538413</v>
      </c>
    </row>
    <row r="657" spans="1:15" ht="93.75" x14ac:dyDescent="0.2">
      <c r="A657" s="66" t="s">
        <v>277</v>
      </c>
      <c r="B657" s="61" t="s">
        <v>569</v>
      </c>
      <c r="C657" s="61" t="s">
        <v>433</v>
      </c>
      <c r="D657" s="61" t="s">
        <v>570</v>
      </c>
      <c r="E657" s="61" t="s">
        <v>354</v>
      </c>
      <c r="F657" s="61" t="s">
        <v>573</v>
      </c>
      <c r="G657" s="61" t="s">
        <v>278</v>
      </c>
      <c r="H657" s="46">
        <v>2434041</v>
      </c>
      <c r="I657" s="46">
        <v>1754278</v>
      </c>
      <c r="J657" s="46">
        <v>1262115.0900000001</v>
      </c>
      <c r="K657" s="46">
        <f t="shared" si="164"/>
        <v>71.944987624538413</v>
      </c>
    </row>
    <row r="658" spans="1:15" ht="37.5" x14ac:dyDescent="0.2">
      <c r="A658" s="66" t="s">
        <v>279</v>
      </c>
      <c r="B658" s="61" t="s">
        <v>569</v>
      </c>
      <c r="C658" s="61" t="s">
        <v>433</v>
      </c>
      <c r="D658" s="61" t="s">
        <v>570</v>
      </c>
      <c r="E658" s="61" t="s">
        <v>354</v>
      </c>
      <c r="F658" s="61" t="s">
        <v>573</v>
      </c>
      <c r="G658" s="61" t="s">
        <v>280</v>
      </c>
      <c r="H658" s="46">
        <v>2434041</v>
      </c>
      <c r="I658" s="46">
        <v>1754278</v>
      </c>
      <c r="J658" s="46">
        <v>1262115.0900000001</v>
      </c>
      <c r="K658" s="46">
        <f t="shared" si="164"/>
        <v>71.944987624538413</v>
      </c>
    </row>
    <row r="659" spans="1:15" ht="37.5" x14ac:dyDescent="0.2">
      <c r="A659" s="66" t="s">
        <v>276</v>
      </c>
      <c r="B659" s="61" t="s">
        <v>569</v>
      </c>
      <c r="C659" s="61" t="s">
        <v>433</v>
      </c>
      <c r="D659" s="61" t="s">
        <v>570</v>
      </c>
      <c r="E659" s="61" t="s">
        <v>354</v>
      </c>
      <c r="F659" s="61" t="s">
        <v>435</v>
      </c>
      <c r="G659" s="67" t="s">
        <v>258</v>
      </c>
      <c r="H659" s="46">
        <v>2264960</v>
      </c>
      <c r="I659" s="46">
        <v>2264960</v>
      </c>
      <c r="J659" s="46">
        <v>2107629.62</v>
      </c>
      <c r="K659" s="46">
        <f t="shared" si="164"/>
        <v>93.053723686069517</v>
      </c>
    </row>
    <row r="660" spans="1:15" ht="93.75" x14ac:dyDescent="0.2">
      <c r="A660" s="66" t="s">
        <v>277</v>
      </c>
      <c r="B660" s="61" t="s">
        <v>569</v>
      </c>
      <c r="C660" s="61" t="s">
        <v>433</v>
      </c>
      <c r="D660" s="61" t="s">
        <v>570</v>
      </c>
      <c r="E660" s="61" t="s">
        <v>354</v>
      </c>
      <c r="F660" s="61" t="s">
        <v>435</v>
      </c>
      <c r="G660" s="61" t="s">
        <v>278</v>
      </c>
      <c r="H660" s="46">
        <v>2073580</v>
      </c>
      <c r="I660" s="46">
        <v>2073580</v>
      </c>
      <c r="J660" s="46">
        <v>1955724.8</v>
      </c>
      <c r="K660" s="46">
        <f t="shared" si="164"/>
        <v>94.316341785703955</v>
      </c>
    </row>
    <row r="661" spans="1:15" ht="37.5" x14ac:dyDescent="0.2">
      <c r="A661" s="66" t="s">
        <v>279</v>
      </c>
      <c r="B661" s="61" t="s">
        <v>569</v>
      </c>
      <c r="C661" s="61" t="s">
        <v>433</v>
      </c>
      <c r="D661" s="61" t="s">
        <v>570</v>
      </c>
      <c r="E661" s="61" t="s">
        <v>354</v>
      </c>
      <c r="F661" s="61" t="s">
        <v>435</v>
      </c>
      <c r="G661" s="61" t="s">
        <v>280</v>
      </c>
      <c r="H661" s="46">
        <v>2073580</v>
      </c>
      <c r="I661" s="46">
        <v>2073580</v>
      </c>
      <c r="J661" s="46">
        <v>1955724.8</v>
      </c>
      <c r="K661" s="46">
        <f t="shared" si="164"/>
        <v>94.316341785703955</v>
      </c>
    </row>
    <row r="662" spans="1:15" ht="37.5" x14ac:dyDescent="0.2">
      <c r="A662" s="66" t="s">
        <v>281</v>
      </c>
      <c r="B662" s="61" t="s">
        <v>569</v>
      </c>
      <c r="C662" s="61" t="s">
        <v>433</v>
      </c>
      <c r="D662" s="61" t="s">
        <v>570</v>
      </c>
      <c r="E662" s="61" t="s">
        <v>354</v>
      </c>
      <c r="F662" s="61" t="s">
        <v>435</v>
      </c>
      <c r="G662" s="61" t="s">
        <v>282</v>
      </c>
      <c r="H662" s="46">
        <v>191380</v>
      </c>
      <c r="I662" s="46">
        <v>191380</v>
      </c>
      <c r="J662" s="46">
        <v>151904.82</v>
      </c>
      <c r="K662" s="46">
        <f t="shared" si="164"/>
        <v>79.373403699446129</v>
      </c>
    </row>
    <row r="663" spans="1:15" ht="56.25" x14ac:dyDescent="0.2">
      <c r="A663" s="66" t="s">
        <v>283</v>
      </c>
      <c r="B663" s="61" t="s">
        <v>569</v>
      </c>
      <c r="C663" s="61" t="s">
        <v>433</v>
      </c>
      <c r="D663" s="61" t="s">
        <v>570</v>
      </c>
      <c r="E663" s="61" t="s">
        <v>354</v>
      </c>
      <c r="F663" s="61" t="s">
        <v>435</v>
      </c>
      <c r="G663" s="61" t="s">
        <v>284</v>
      </c>
      <c r="H663" s="46">
        <v>191380</v>
      </c>
      <c r="I663" s="46">
        <v>191380</v>
      </c>
      <c r="J663" s="46">
        <v>151904.82</v>
      </c>
      <c r="K663" s="46">
        <f t="shared" si="164"/>
        <v>79.373403699446129</v>
      </c>
    </row>
    <row r="664" spans="1:15" ht="18.75" x14ac:dyDescent="0.2">
      <c r="A664" s="62" t="s">
        <v>358</v>
      </c>
      <c r="B664" s="63" t="s">
        <v>569</v>
      </c>
      <c r="C664" s="63" t="s">
        <v>433</v>
      </c>
      <c r="D664" s="63" t="s">
        <v>570</v>
      </c>
      <c r="E664" s="63" t="s">
        <v>359</v>
      </c>
      <c r="F664" s="65" t="s">
        <v>258</v>
      </c>
      <c r="G664" s="65" t="s">
        <v>258</v>
      </c>
      <c r="H664" s="60">
        <f>H665+H685+H688+H691+H682+H668+H672+H676+H679</f>
        <v>11680460.210000001</v>
      </c>
      <c r="I664" s="60">
        <f t="shared" ref="I664:J664" si="166">I665+I685+I688+I691+I682+I668+I672+I676+I679</f>
        <v>50511378.159999996</v>
      </c>
      <c r="J664" s="60">
        <f t="shared" si="166"/>
        <v>45651302.349999994</v>
      </c>
      <c r="K664" s="60">
        <f t="shared" si="164"/>
        <v>90.378255381183209</v>
      </c>
      <c r="L664" s="28"/>
      <c r="M664" s="28"/>
      <c r="N664" s="28"/>
      <c r="O664" s="28"/>
    </row>
    <row r="665" spans="1:15" ht="18.75" x14ac:dyDescent="0.2">
      <c r="A665" s="66" t="s">
        <v>1334</v>
      </c>
      <c r="B665" s="61" t="s">
        <v>569</v>
      </c>
      <c r="C665" s="61" t="s">
        <v>433</v>
      </c>
      <c r="D665" s="61" t="s">
        <v>570</v>
      </c>
      <c r="E665" s="61" t="s">
        <v>359</v>
      </c>
      <c r="F665" s="61">
        <v>10120</v>
      </c>
      <c r="G665" s="67"/>
      <c r="H665" s="46">
        <v>0</v>
      </c>
      <c r="I665" s="46">
        <v>40336183.759999998</v>
      </c>
      <c r="J665" s="46">
        <v>40336183.759999998</v>
      </c>
      <c r="K665" s="46">
        <f t="shared" si="164"/>
        <v>100</v>
      </c>
    </row>
    <row r="666" spans="1:15" ht="18.75" x14ac:dyDescent="0.2">
      <c r="A666" s="66" t="s">
        <v>321</v>
      </c>
      <c r="B666" s="61" t="s">
        <v>569</v>
      </c>
      <c r="C666" s="61" t="s">
        <v>433</v>
      </c>
      <c r="D666" s="61" t="s">
        <v>570</v>
      </c>
      <c r="E666" s="61" t="s">
        <v>359</v>
      </c>
      <c r="F666" s="61">
        <v>10120</v>
      </c>
      <c r="G666" s="61" t="s">
        <v>322</v>
      </c>
      <c r="H666" s="46">
        <v>0</v>
      </c>
      <c r="I666" s="46">
        <v>40336183.759999998</v>
      </c>
      <c r="J666" s="46">
        <v>40336183.759999998</v>
      </c>
      <c r="K666" s="46">
        <f t="shared" si="164"/>
        <v>100</v>
      </c>
    </row>
    <row r="667" spans="1:15" ht="37.5" x14ac:dyDescent="0.2">
      <c r="A667" s="66" t="s">
        <v>323</v>
      </c>
      <c r="B667" s="61" t="s">
        <v>569</v>
      </c>
      <c r="C667" s="61" t="s">
        <v>433</v>
      </c>
      <c r="D667" s="61" t="s">
        <v>570</v>
      </c>
      <c r="E667" s="61" t="s">
        <v>359</v>
      </c>
      <c r="F667" s="61">
        <v>10120</v>
      </c>
      <c r="G667" s="61" t="s">
        <v>324</v>
      </c>
      <c r="H667" s="46">
        <v>0</v>
      </c>
      <c r="I667" s="46">
        <v>40336183.759999998</v>
      </c>
      <c r="J667" s="46">
        <v>40336183.759999998</v>
      </c>
      <c r="K667" s="46">
        <f t="shared" si="164"/>
        <v>100</v>
      </c>
    </row>
    <row r="668" spans="1:15" ht="131.25" x14ac:dyDescent="0.2">
      <c r="A668" s="66" t="s">
        <v>1335</v>
      </c>
      <c r="B668" s="61" t="s">
        <v>569</v>
      </c>
      <c r="C668" s="61" t="s">
        <v>433</v>
      </c>
      <c r="D668" s="61" t="s">
        <v>570</v>
      </c>
      <c r="E668" s="61" t="s">
        <v>359</v>
      </c>
      <c r="F668" s="61">
        <v>15880</v>
      </c>
      <c r="G668" s="61"/>
      <c r="H668" s="46">
        <v>0</v>
      </c>
      <c r="I668" s="46">
        <v>1200204.04</v>
      </c>
      <c r="J668" s="46">
        <v>1200204.04</v>
      </c>
      <c r="K668" s="46">
        <f t="shared" si="164"/>
        <v>100</v>
      </c>
    </row>
    <row r="669" spans="1:15" ht="93.75" x14ac:dyDescent="0.2">
      <c r="A669" s="66" t="s">
        <v>277</v>
      </c>
      <c r="B669" s="61" t="s">
        <v>569</v>
      </c>
      <c r="C669" s="61" t="s">
        <v>433</v>
      </c>
      <c r="D669" s="61" t="s">
        <v>570</v>
      </c>
      <c r="E669" s="61" t="s">
        <v>359</v>
      </c>
      <c r="F669" s="61">
        <v>15880</v>
      </c>
      <c r="G669" s="61">
        <v>100</v>
      </c>
      <c r="H669" s="46">
        <v>0</v>
      </c>
      <c r="I669" s="46">
        <v>1200204.04</v>
      </c>
      <c r="J669" s="46">
        <v>1200204.04</v>
      </c>
      <c r="K669" s="46">
        <f t="shared" si="164"/>
        <v>100</v>
      </c>
    </row>
    <row r="670" spans="1:15" ht="37.5" x14ac:dyDescent="0.2">
      <c r="A670" s="66" t="s">
        <v>333</v>
      </c>
      <c r="B670" s="61" t="s">
        <v>569</v>
      </c>
      <c r="C670" s="61" t="s">
        <v>433</v>
      </c>
      <c r="D670" s="61" t="s">
        <v>570</v>
      </c>
      <c r="E670" s="61" t="s">
        <v>359</v>
      </c>
      <c r="F670" s="61">
        <v>15880</v>
      </c>
      <c r="G670" s="61">
        <v>110</v>
      </c>
      <c r="H670" s="46">
        <v>0</v>
      </c>
      <c r="I670" s="46">
        <v>161354.34</v>
      </c>
      <c r="J670" s="46">
        <v>161354.34</v>
      </c>
      <c r="K670" s="46">
        <f t="shared" si="164"/>
        <v>100</v>
      </c>
    </row>
    <row r="671" spans="1:15" ht="37.5" x14ac:dyDescent="0.2">
      <c r="A671" s="66" t="s">
        <v>279</v>
      </c>
      <c r="B671" s="61" t="s">
        <v>569</v>
      </c>
      <c r="C671" s="61" t="s">
        <v>433</v>
      </c>
      <c r="D671" s="61" t="s">
        <v>570</v>
      </c>
      <c r="E671" s="61" t="s">
        <v>359</v>
      </c>
      <c r="F671" s="61">
        <v>15880</v>
      </c>
      <c r="G671" s="61">
        <v>120</v>
      </c>
      <c r="H671" s="46">
        <v>0</v>
      </c>
      <c r="I671" s="46">
        <v>1038849.7</v>
      </c>
      <c r="J671" s="46">
        <v>1038849.7</v>
      </c>
      <c r="K671" s="46">
        <f t="shared" si="164"/>
        <v>100</v>
      </c>
    </row>
    <row r="672" spans="1:15" ht="75" x14ac:dyDescent="0.2">
      <c r="A672" s="66" t="s">
        <v>1331</v>
      </c>
      <c r="B672" s="61" t="s">
        <v>569</v>
      </c>
      <c r="C672" s="61" t="s">
        <v>433</v>
      </c>
      <c r="D672" s="61" t="s">
        <v>570</v>
      </c>
      <c r="E672" s="61" t="s">
        <v>359</v>
      </c>
      <c r="F672" s="61">
        <v>15890</v>
      </c>
      <c r="G672" s="61"/>
      <c r="H672" s="46">
        <v>0</v>
      </c>
      <c r="I672" s="46">
        <v>852879.4</v>
      </c>
      <c r="J672" s="46">
        <v>852879.4</v>
      </c>
      <c r="K672" s="46">
        <f t="shared" si="164"/>
        <v>100</v>
      </c>
    </row>
    <row r="673" spans="1:11" ht="93.75" x14ac:dyDescent="0.2">
      <c r="A673" s="66" t="s">
        <v>277</v>
      </c>
      <c r="B673" s="61" t="s">
        <v>569</v>
      </c>
      <c r="C673" s="61" t="s">
        <v>433</v>
      </c>
      <c r="D673" s="61" t="s">
        <v>570</v>
      </c>
      <c r="E673" s="61" t="s">
        <v>359</v>
      </c>
      <c r="F673" s="61">
        <v>15890</v>
      </c>
      <c r="G673" s="61">
        <v>100</v>
      </c>
      <c r="H673" s="46">
        <v>0</v>
      </c>
      <c r="I673" s="46">
        <v>852879.4</v>
      </c>
      <c r="J673" s="46">
        <v>852879.4</v>
      </c>
      <c r="K673" s="46">
        <f t="shared" si="164"/>
        <v>100</v>
      </c>
    </row>
    <row r="674" spans="1:11" ht="37.5" x14ac:dyDescent="0.2">
      <c r="A674" s="66" t="s">
        <v>333</v>
      </c>
      <c r="B674" s="61" t="s">
        <v>569</v>
      </c>
      <c r="C674" s="61" t="s">
        <v>433</v>
      </c>
      <c r="D674" s="61" t="s">
        <v>570</v>
      </c>
      <c r="E674" s="61" t="s">
        <v>359</v>
      </c>
      <c r="F674" s="61">
        <v>15890</v>
      </c>
      <c r="G674" s="61">
        <v>110</v>
      </c>
      <c r="H674" s="46">
        <v>0</v>
      </c>
      <c r="I674" s="46">
        <v>85614.82</v>
      </c>
      <c r="J674" s="46">
        <v>85614.82</v>
      </c>
      <c r="K674" s="46">
        <f t="shared" si="164"/>
        <v>100</v>
      </c>
    </row>
    <row r="675" spans="1:11" ht="37.5" x14ac:dyDescent="0.2">
      <c r="A675" s="66" t="s">
        <v>279</v>
      </c>
      <c r="B675" s="61" t="s">
        <v>569</v>
      </c>
      <c r="C675" s="61" t="s">
        <v>433</v>
      </c>
      <c r="D675" s="61" t="s">
        <v>570</v>
      </c>
      <c r="E675" s="61" t="s">
        <v>359</v>
      </c>
      <c r="F675" s="61">
        <v>15890</v>
      </c>
      <c r="G675" s="61">
        <v>120</v>
      </c>
      <c r="H675" s="46">
        <v>0</v>
      </c>
      <c r="I675" s="46">
        <v>767264.58</v>
      </c>
      <c r="J675" s="46">
        <v>767264.58</v>
      </c>
      <c r="K675" s="46">
        <f t="shared" si="164"/>
        <v>100</v>
      </c>
    </row>
    <row r="676" spans="1:11" ht="75" x14ac:dyDescent="0.2">
      <c r="A676" s="66" t="s">
        <v>1330</v>
      </c>
      <c r="B676" s="61" t="s">
        <v>569</v>
      </c>
      <c r="C676" s="61" t="s">
        <v>433</v>
      </c>
      <c r="D676" s="61" t="s">
        <v>570</v>
      </c>
      <c r="E676" s="61" t="s">
        <v>359</v>
      </c>
      <c r="F676" s="61">
        <v>15900</v>
      </c>
      <c r="G676" s="61"/>
      <c r="H676" s="46">
        <v>0</v>
      </c>
      <c r="I676" s="46">
        <v>104617.69</v>
      </c>
      <c r="J676" s="46">
        <v>104617.69</v>
      </c>
      <c r="K676" s="46">
        <f t="shared" si="164"/>
        <v>100</v>
      </c>
    </row>
    <row r="677" spans="1:11" ht="93.75" x14ac:dyDescent="0.2">
      <c r="A677" s="66" t="s">
        <v>277</v>
      </c>
      <c r="B677" s="61" t="s">
        <v>569</v>
      </c>
      <c r="C677" s="61" t="s">
        <v>433</v>
      </c>
      <c r="D677" s="61" t="s">
        <v>570</v>
      </c>
      <c r="E677" s="61" t="s">
        <v>359</v>
      </c>
      <c r="F677" s="61">
        <v>15900</v>
      </c>
      <c r="G677" s="61">
        <v>100</v>
      </c>
      <c r="H677" s="46">
        <v>0</v>
      </c>
      <c r="I677" s="46">
        <v>104617.69</v>
      </c>
      <c r="J677" s="46">
        <v>104617.69</v>
      </c>
      <c r="K677" s="46">
        <f t="shared" si="164"/>
        <v>100</v>
      </c>
    </row>
    <row r="678" spans="1:11" ht="37.5" x14ac:dyDescent="0.2">
      <c r="A678" s="66" t="s">
        <v>279</v>
      </c>
      <c r="B678" s="61" t="s">
        <v>569</v>
      </c>
      <c r="C678" s="61" t="s">
        <v>433</v>
      </c>
      <c r="D678" s="61" t="s">
        <v>570</v>
      </c>
      <c r="E678" s="61" t="s">
        <v>359</v>
      </c>
      <c r="F678" s="61">
        <v>15900</v>
      </c>
      <c r="G678" s="61">
        <v>120</v>
      </c>
      <c r="H678" s="46">
        <v>0</v>
      </c>
      <c r="I678" s="46">
        <v>104617.69</v>
      </c>
      <c r="J678" s="46">
        <v>104617.69</v>
      </c>
      <c r="K678" s="46">
        <f t="shared" si="164"/>
        <v>100</v>
      </c>
    </row>
    <row r="679" spans="1:11" ht="56.25" x14ac:dyDescent="0.2">
      <c r="A679" s="66" t="s">
        <v>1333</v>
      </c>
      <c r="B679" s="61" t="s">
        <v>569</v>
      </c>
      <c r="C679" s="61" t="s">
        <v>433</v>
      </c>
      <c r="D679" s="61" t="s">
        <v>570</v>
      </c>
      <c r="E679" s="61" t="s">
        <v>359</v>
      </c>
      <c r="F679" s="61">
        <v>15930</v>
      </c>
      <c r="G679" s="61"/>
      <c r="H679" s="46">
        <v>0</v>
      </c>
      <c r="I679" s="46">
        <v>202235.34</v>
      </c>
      <c r="J679" s="46">
        <v>202235.34</v>
      </c>
      <c r="K679" s="46">
        <f t="shared" si="164"/>
        <v>100</v>
      </c>
    </row>
    <row r="680" spans="1:11" ht="93.75" x14ac:dyDescent="0.2">
      <c r="A680" s="66" t="s">
        <v>277</v>
      </c>
      <c r="B680" s="61" t="s">
        <v>569</v>
      </c>
      <c r="C680" s="61" t="s">
        <v>433</v>
      </c>
      <c r="D680" s="61" t="s">
        <v>570</v>
      </c>
      <c r="E680" s="61" t="s">
        <v>359</v>
      </c>
      <c r="F680" s="61">
        <v>15930</v>
      </c>
      <c r="G680" s="61">
        <v>100</v>
      </c>
      <c r="H680" s="46">
        <v>0</v>
      </c>
      <c r="I680" s="46">
        <v>202235.34</v>
      </c>
      <c r="J680" s="46">
        <v>202235.34</v>
      </c>
      <c r="K680" s="46">
        <f t="shared" si="164"/>
        <v>100</v>
      </c>
    </row>
    <row r="681" spans="1:11" ht="37.5" x14ac:dyDescent="0.2">
      <c r="A681" s="66" t="s">
        <v>279</v>
      </c>
      <c r="B681" s="61" t="s">
        <v>569</v>
      </c>
      <c r="C681" s="61" t="s">
        <v>433</v>
      </c>
      <c r="D681" s="61" t="s">
        <v>570</v>
      </c>
      <c r="E681" s="61" t="s">
        <v>359</v>
      </c>
      <c r="F681" s="61">
        <v>15930</v>
      </c>
      <c r="G681" s="61">
        <v>120</v>
      </c>
      <c r="H681" s="46">
        <v>0</v>
      </c>
      <c r="I681" s="46">
        <v>202235.34</v>
      </c>
      <c r="J681" s="46">
        <v>202235.34</v>
      </c>
      <c r="K681" s="46">
        <f t="shared" si="164"/>
        <v>100</v>
      </c>
    </row>
    <row r="682" spans="1:11" ht="56.25" x14ac:dyDescent="0.2">
      <c r="A682" s="66" t="s">
        <v>1290</v>
      </c>
      <c r="B682" s="61" t="s">
        <v>569</v>
      </c>
      <c r="C682" s="61" t="s">
        <v>433</v>
      </c>
      <c r="D682" s="61" t="s">
        <v>570</v>
      </c>
      <c r="E682" s="61">
        <v>901</v>
      </c>
      <c r="F682" s="61" t="s">
        <v>1291</v>
      </c>
      <c r="G682" s="118"/>
      <c r="H682" s="46">
        <v>0</v>
      </c>
      <c r="I682" s="46">
        <v>1176050.55</v>
      </c>
      <c r="J682" s="46">
        <v>1176050.55</v>
      </c>
      <c r="K682" s="46">
        <f t="shared" si="164"/>
        <v>100</v>
      </c>
    </row>
    <row r="683" spans="1:11" ht="93.75" x14ac:dyDescent="0.2">
      <c r="A683" s="66" t="s">
        <v>277</v>
      </c>
      <c r="B683" s="61" t="s">
        <v>569</v>
      </c>
      <c r="C683" s="61" t="s">
        <v>433</v>
      </c>
      <c r="D683" s="61" t="s">
        <v>570</v>
      </c>
      <c r="E683" s="61">
        <v>901</v>
      </c>
      <c r="F683" s="61" t="s">
        <v>1291</v>
      </c>
      <c r="G683" s="61" t="s">
        <v>278</v>
      </c>
      <c r="H683" s="46">
        <v>0</v>
      </c>
      <c r="I683" s="46">
        <v>1176050.55</v>
      </c>
      <c r="J683" s="46">
        <v>1176050.55</v>
      </c>
      <c r="K683" s="46">
        <f t="shared" si="164"/>
        <v>100</v>
      </c>
    </row>
    <row r="684" spans="1:11" ht="37.5" x14ac:dyDescent="0.2">
      <c r="A684" s="66" t="s">
        <v>279</v>
      </c>
      <c r="B684" s="61" t="s">
        <v>569</v>
      </c>
      <c r="C684" s="61" t="s">
        <v>433</v>
      </c>
      <c r="D684" s="61" t="s">
        <v>570</v>
      </c>
      <c r="E684" s="61">
        <v>901</v>
      </c>
      <c r="F684" s="61" t="s">
        <v>1291</v>
      </c>
      <c r="G684" s="61" t="s">
        <v>280</v>
      </c>
      <c r="H684" s="46">
        <v>0</v>
      </c>
      <c r="I684" s="46">
        <v>1176050.55</v>
      </c>
      <c r="J684" s="46">
        <v>1176050.55</v>
      </c>
      <c r="K684" s="46">
        <f t="shared" si="164"/>
        <v>100</v>
      </c>
    </row>
    <row r="685" spans="1:11" ht="18.75" x14ac:dyDescent="0.2">
      <c r="A685" s="66" t="s">
        <v>396</v>
      </c>
      <c r="B685" s="61" t="s">
        <v>569</v>
      </c>
      <c r="C685" s="61" t="s">
        <v>433</v>
      </c>
      <c r="D685" s="61" t="s">
        <v>570</v>
      </c>
      <c r="E685" s="61" t="s">
        <v>359</v>
      </c>
      <c r="F685" s="61" t="s">
        <v>574</v>
      </c>
      <c r="G685" s="67" t="s">
        <v>258</v>
      </c>
      <c r="H685" s="46">
        <v>100000</v>
      </c>
      <c r="I685" s="46">
        <v>855358.99</v>
      </c>
      <c r="J685" s="46">
        <v>797463.18</v>
      </c>
      <c r="K685" s="46">
        <f t="shared" si="164"/>
        <v>93.231402174191231</v>
      </c>
    </row>
    <row r="686" spans="1:11" ht="37.5" x14ac:dyDescent="0.2">
      <c r="A686" s="66" t="s">
        <v>281</v>
      </c>
      <c r="B686" s="61" t="s">
        <v>569</v>
      </c>
      <c r="C686" s="61" t="s">
        <v>433</v>
      </c>
      <c r="D686" s="61" t="s">
        <v>570</v>
      </c>
      <c r="E686" s="61" t="s">
        <v>359</v>
      </c>
      <c r="F686" s="61" t="s">
        <v>574</v>
      </c>
      <c r="G686" s="61" t="s">
        <v>282</v>
      </c>
      <c r="H686" s="46">
        <v>100000</v>
      </c>
      <c r="I686" s="46">
        <v>855358.99</v>
      </c>
      <c r="J686" s="46">
        <v>797463.18</v>
      </c>
      <c r="K686" s="46">
        <f t="shared" si="164"/>
        <v>93.231402174191231</v>
      </c>
    </row>
    <row r="687" spans="1:11" ht="56.25" x14ac:dyDescent="0.2">
      <c r="A687" s="66" t="s">
        <v>283</v>
      </c>
      <c r="B687" s="61" t="s">
        <v>569</v>
      </c>
      <c r="C687" s="61" t="s">
        <v>433</v>
      </c>
      <c r="D687" s="61" t="s">
        <v>570</v>
      </c>
      <c r="E687" s="61" t="s">
        <v>359</v>
      </c>
      <c r="F687" s="61" t="s">
        <v>574</v>
      </c>
      <c r="G687" s="61" t="s">
        <v>284</v>
      </c>
      <c r="H687" s="46">
        <v>100000</v>
      </c>
      <c r="I687" s="46">
        <v>855358.99</v>
      </c>
      <c r="J687" s="46">
        <v>797463.18</v>
      </c>
      <c r="K687" s="46">
        <f t="shared" si="164"/>
        <v>93.231402174191231</v>
      </c>
    </row>
    <row r="688" spans="1:11" ht="18.75" x14ac:dyDescent="0.2">
      <c r="A688" s="66" t="s">
        <v>367</v>
      </c>
      <c r="B688" s="61" t="s">
        <v>569</v>
      </c>
      <c r="C688" s="61" t="s">
        <v>433</v>
      </c>
      <c r="D688" s="61" t="s">
        <v>570</v>
      </c>
      <c r="E688" s="61" t="s">
        <v>359</v>
      </c>
      <c r="F688" s="61" t="s">
        <v>576</v>
      </c>
      <c r="G688" s="67" t="s">
        <v>258</v>
      </c>
      <c r="H688" s="46">
        <v>11580460.210000001</v>
      </c>
      <c r="I688" s="46">
        <v>4394655</v>
      </c>
      <c r="J688" s="46">
        <v>0</v>
      </c>
      <c r="K688" s="46">
        <f t="shared" si="164"/>
        <v>0</v>
      </c>
    </row>
    <row r="689" spans="1:11" ht="18.75" x14ac:dyDescent="0.2">
      <c r="A689" s="66" t="s">
        <v>285</v>
      </c>
      <c r="B689" s="61" t="s">
        <v>569</v>
      </c>
      <c r="C689" s="61" t="s">
        <v>433</v>
      </c>
      <c r="D689" s="61" t="s">
        <v>570</v>
      </c>
      <c r="E689" s="61" t="s">
        <v>359</v>
      </c>
      <c r="F689" s="61" t="s">
        <v>576</v>
      </c>
      <c r="G689" s="61" t="s">
        <v>286</v>
      </c>
      <c r="H689" s="46">
        <v>11580460.210000001</v>
      </c>
      <c r="I689" s="46">
        <v>4394655</v>
      </c>
      <c r="J689" s="46">
        <v>0</v>
      </c>
      <c r="K689" s="46">
        <f t="shared" si="164"/>
        <v>0</v>
      </c>
    </row>
    <row r="690" spans="1:11" ht="18.75" x14ac:dyDescent="0.2">
      <c r="A690" s="66" t="s">
        <v>291</v>
      </c>
      <c r="B690" s="61" t="s">
        <v>569</v>
      </c>
      <c r="C690" s="61" t="s">
        <v>433</v>
      </c>
      <c r="D690" s="61" t="s">
        <v>570</v>
      </c>
      <c r="E690" s="61" t="s">
        <v>359</v>
      </c>
      <c r="F690" s="61" t="s">
        <v>576</v>
      </c>
      <c r="G690" s="61" t="s">
        <v>292</v>
      </c>
      <c r="H690" s="46">
        <v>11580460.210000001</v>
      </c>
      <c r="I690" s="46">
        <v>4394655</v>
      </c>
      <c r="J690" s="46">
        <v>0</v>
      </c>
      <c r="K690" s="46">
        <f t="shared" si="164"/>
        <v>0</v>
      </c>
    </row>
    <row r="691" spans="1:11" ht="37.5" x14ac:dyDescent="0.2">
      <c r="A691" s="66" t="s">
        <v>391</v>
      </c>
      <c r="B691" s="61" t="s">
        <v>569</v>
      </c>
      <c r="C691" s="61" t="s">
        <v>433</v>
      </c>
      <c r="D691" s="61" t="s">
        <v>570</v>
      </c>
      <c r="E691" s="61" t="s">
        <v>359</v>
      </c>
      <c r="F691" s="61" t="s">
        <v>577</v>
      </c>
      <c r="G691" s="67" t="s">
        <v>258</v>
      </c>
      <c r="H691" s="46">
        <v>0</v>
      </c>
      <c r="I691" s="46">
        <v>1389193.39</v>
      </c>
      <c r="J691" s="46">
        <v>981668.39</v>
      </c>
      <c r="K691" s="46">
        <f t="shared" si="164"/>
        <v>70.664631509656132</v>
      </c>
    </row>
    <row r="692" spans="1:11" ht="18.75" x14ac:dyDescent="0.2">
      <c r="A692" s="66" t="s">
        <v>285</v>
      </c>
      <c r="B692" s="61" t="s">
        <v>569</v>
      </c>
      <c r="C692" s="61" t="s">
        <v>433</v>
      </c>
      <c r="D692" s="61" t="s">
        <v>570</v>
      </c>
      <c r="E692" s="61" t="s">
        <v>359</v>
      </c>
      <c r="F692" s="61" t="s">
        <v>577</v>
      </c>
      <c r="G692" s="61" t="s">
        <v>286</v>
      </c>
      <c r="H692" s="46">
        <v>0</v>
      </c>
      <c r="I692" s="46">
        <v>1389193.39</v>
      </c>
      <c r="J692" s="46">
        <v>981668.39</v>
      </c>
      <c r="K692" s="46">
        <f t="shared" si="164"/>
        <v>70.664631509656132</v>
      </c>
    </row>
    <row r="693" spans="1:11" ht="18.75" x14ac:dyDescent="0.2">
      <c r="A693" s="66" t="s">
        <v>392</v>
      </c>
      <c r="B693" s="61" t="s">
        <v>569</v>
      </c>
      <c r="C693" s="61" t="s">
        <v>433</v>
      </c>
      <c r="D693" s="61" t="s">
        <v>570</v>
      </c>
      <c r="E693" s="61" t="s">
        <v>359</v>
      </c>
      <c r="F693" s="61" t="s">
        <v>577</v>
      </c>
      <c r="G693" s="61" t="s">
        <v>393</v>
      </c>
      <c r="H693" s="46">
        <v>0</v>
      </c>
      <c r="I693" s="46">
        <v>1389193.39</v>
      </c>
      <c r="J693" s="46">
        <v>981668.39</v>
      </c>
      <c r="K693" s="46">
        <f t="shared" si="164"/>
        <v>70.664631509656132</v>
      </c>
    </row>
    <row r="694" spans="1:11" ht="37.5" x14ac:dyDescent="0.2">
      <c r="A694" s="62" t="s">
        <v>410</v>
      </c>
      <c r="B694" s="63" t="s">
        <v>569</v>
      </c>
      <c r="C694" s="63" t="s">
        <v>433</v>
      </c>
      <c r="D694" s="63" t="s">
        <v>570</v>
      </c>
      <c r="E694" s="63" t="s">
        <v>411</v>
      </c>
      <c r="F694" s="61"/>
      <c r="G694" s="61"/>
      <c r="H694" s="60">
        <v>0</v>
      </c>
      <c r="I694" s="60">
        <f>I695+I698</f>
        <v>339466.57</v>
      </c>
      <c r="J694" s="60">
        <f>J695+J698</f>
        <v>339466.57</v>
      </c>
      <c r="K694" s="60">
        <f t="shared" si="164"/>
        <v>100</v>
      </c>
    </row>
    <row r="695" spans="1:11" ht="75" x14ac:dyDescent="0.2">
      <c r="A695" s="66" t="s">
        <v>1310</v>
      </c>
      <c r="B695" s="61" t="s">
        <v>569</v>
      </c>
      <c r="C695" s="61" t="s">
        <v>433</v>
      </c>
      <c r="D695" s="61" t="s">
        <v>570</v>
      </c>
      <c r="E695" s="61">
        <v>903</v>
      </c>
      <c r="F695" s="61">
        <v>15900</v>
      </c>
      <c r="G695" s="61"/>
      <c r="H695" s="46">
        <v>0</v>
      </c>
      <c r="I695" s="46">
        <v>108026.74</v>
      </c>
      <c r="J695" s="46">
        <v>108026.74</v>
      </c>
      <c r="K695" s="46">
        <f t="shared" si="164"/>
        <v>100</v>
      </c>
    </row>
    <row r="696" spans="1:11" ht="93.75" x14ac:dyDescent="0.2">
      <c r="A696" s="66" t="s">
        <v>642</v>
      </c>
      <c r="B696" s="61" t="s">
        <v>569</v>
      </c>
      <c r="C696" s="61" t="s">
        <v>433</v>
      </c>
      <c r="D696" s="61" t="s">
        <v>570</v>
      </c>
      <c r="E696" s="61">
        <v>903</v>
      </c>
      <c r="F696" s="61">
        <v>15900</v>
      </c>
      <c r="G696" s="61">
        <v>100</v>
      </c>
      <c r="H696" s="46">
        <v>0</v>
      </c>
      <c r="I696" s="46">
        <v>108026.74</v>
      </c>
      <c r="J696" s="46">
        <v>108026.74</v>
      </c>
      <c r="K696" s="46">
        <f t="shared" si="164"/>
        <v>100</v>
      </c>
    </row>
    <row r="697" spans="1:11" ht="37.5" x14ac:dyDescent="0.2">
      <c r="A697" s="66" t="s">
        <v>924</v>
      </c>
      <c r="B697" s="61" t="s">
        <v>569</v>
      </c>
      <c r="C697" s="61" t="s">
        <v>433</v>
      </c>
      <c r="D697" s="61" t="s">
        <v>570</v>
      </c>
      <c r="E697" s="61">
        <v>903</v>
      </c>
      <c r="F697" s="61">
        <v>15900</v>
      </c>
      <c r="G697" s="61">
        <v>120</v>
      </c>
      <c r="H697" s="46">
        <v>0</v>
      </c>
      <c r="I697" s="46">
        <v>108026.74</v>
      </c>
      <c r="J697" s="46">
        <v>108026.74</v>
      </c>
      <c r="K697" s="46">
        <f t="shared" si="164"/>
        <v>100</v>
      </c>
    </row>
    <row r="698" spans="1:11" ht="56.25" x14ac:dyDescent="0.2">
      <c r="A698" s="66" t="s">
        <v>1290</v>
      </c>
      <c r="B698" s="61" t="s">
        <v>569</v>
      </c>
      <c r="C698" s="61" t="s">
        <v>433</v>
      </c>
      <c r="D698" s="61" t="s">
        <v>570</v>
      </c>
      <c r="E698" s="61">
        <v>903</v>
      </c>
      <c r="F698" s="61" t="s">
        <v>1291</v>
      </c>
      <c r="G698" s="61"/>
      <c r="H698" s="46">
        <v>0</v>
      </c>
      <c r="I698" s="46">
        <v>231439.83</v>
      </c>
      <c r="J698" s="46">
        <v>231439.83</v>
      </c>
      <c r="K698" s="46">
        <f t="shared" si="164"/>
        <v>100</v>
      </c>
    </row>
    <row r="699" spans="1:11" ht="93.75" x14ac:dyDescent="0.2">
      <c r="A699" s="66" t="s">
        <v>277</v>
      </c>
      <c r="B699" s="61" t="s">
        <v>569</v>
      </c>
      <c r="C699" s="61" t="s">
        <v>433</v>
      </c>
      <c r="D699" s="61" t="s">
        <v>570</v>
      </c>
      <c r="E699" s="61">
        <v>903</v>
      </c>
      <c r="F699" s="61" t="s">
        <v>1291</v>
      </c>
      <c r="G699" s="61" t="s">
        <v>278</v>
      </c>
      <c r="H699" s="46">
        <v>0</v>
      </c>
      <c r="I699" s="46">
        <v>231439.83</v>
      </c>
      <c r="J699" s="46">
        <v>231439.83</v>
      </c>
      <c r="K699" s="46">
        <f t="shared" si="164"/>
        <v>100</v>
      </c>
    </row>
    <row r="700" spans="1:11" ht="37.5" x14ac:dyDescent="0.2">
      <c r="A700" s="66" t="s">
        <v>279</v>
      </c>
      <c r="B700" s="61" t="s">
        <v>569</v>
      </c>
      <c r="C700" s="61" t="s">
        <v>433</v>
      </c>
      <c r="D700" s="61" t="s">
        <v>570</v>
      </c>
      <c r="E700" s="61">
        <v>903</v>
      </c>
      <c r="F700" s="61" t="s">
        <v>1291</v>
      </c>
      <c r="G700" s="61" t="s">
        <v>280</v>
      </c>
      <c r="H700" s="46">
        <v>0</v>
      </c>
      <c r="I700" s="46">
        <v>231439.83</v>
      </c>
      <c r="J700" s="46">
        <v>231439.83</v>
      </c>
      <c r="K700" s="46">
        <f t="shared" si="164"/>
        <v>100</v>
      </c>
    </row>
    <row r="701" spans="1:11" ht="18.75" x14ac:dyDescent="0.2">
      <c r="A701" s="183" t="s">
        <v>426</v>
      </c>
      <c r="B701" s="183"/>
      <c r="C701" s="183"/>
      <c r="D701" s="183"/>
      <c r="E701" s="183"/>
      <c r="F701" s="183"/>
      <c r="G701" s="183"/>
      <c r="H701" s="60">
        <f>H11+H147+H182+H307+H405+H421+H427+H458+H482+H488+H524+H563+H585+H599+H605</f>
        <v>3633105586.0700002</v>
      </c>
      <c r="I701" s="60">
        <f t="shared" ref="I701:J701" si="167">I11+I147+I182+I307+I405+I421+I427+I458+I482+I488+I524+I563+I585+I599+I605</f>
        <v>3502053222.4300003</v>
      </c>
      <c r="J701" s="60">
        <f t="shared" si="167"/>
        <v>3404006267.8700004</v>
      </c>
      <c r="K701" s="60">
        <f t="shared" si="164"/>
        <v>97.200300842602061</v>
      </c>
    </row>
    <row r="702" spans="1:11" ht="20.25" customHeight="1" x14ac:dyDescent="0.2">
      <c r="H702" s="28"/>
      <c r="I702" s="28"/>
      <c r="J702" s="28"/>
      <c r="K702" s="28"/>
    </row>
    <row r="703" spans="1:11" x14ac:dyDescent="0.2">
      <c r="J703" s="28"/>
    </row>
    <row r="708" spans="1:10" ht="23.25" x14ac:dyDescent="0.35">
      <c r="A708" s="70"/>
      <c r="B708" s="69"/>
      <c r="C708" s="71"/>
      <c r="D708" s="71"/>
      <c r="E708" s="20"/>
    </row>
    <row r="709" spans="1:10" ht="28.5" customHeight="1" x14ac:dyDescent="0.35">
      <c r="A709" s="70"/>
      <c r="B709" s="69"/>
      <c r="C709" s="71"/>
      <c r="D709" s="71"/>
      <c r="E709" s="21"/>
      <c r="F709" s="28"/>
      <c r="G709" s="74"/>
      <c r="J709" s="74"/>
    </row>
  </sheetData>
  <mergeCells count="8">
    <mergeCell ref="A8:K8"/>
    <mergeCell ref="A701:G701"/>
    <mergeCell ref="I1:K1"/>
    <mergeCell ref="I2:K2"/>
    <mergeCell ref="I3:K3"/>
    <mergeCell ref="I4:K4"/>
    <mergeCell ref="I6:K6"/>
    <mergeCell ref="A7:K7"/>
  </mergeCells>
  <pageMargins left="0.39370080000000002" right="0.39370080000000002" top="0.55826770000000003" bottom="0.51259840000000001" header="0.3" footer="0.3"/>
  <pageSetup paperSize="9" scale="42" fitToHeight="0" orientation="portrait" r:id="rId1"/>
  <headerFooter differentFirst="1">
    <oddHeader>&amp;C&amp;P</oddHeader>
    <firstHeader>&amp;C&amp;P</firstHeader>
  </headerFooter>
  <rowBreaks count="1" manualBreakCount="1">
    <brk id="489"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view="pageBreakPreview" topLeftCell="A16" zoomScale="89" zoomScaleNormal="100" zoomScaleSheetLayoutView="89" workbookViewId="0">
      <selection activeCell="D17" sqref="D17"/>
    </sheetView>
  </sheetViews>
  <sheetFormatPr defaultRowHeight="12.75" x14ac:dyDescent="0.2"/>
  <cols>
    <col min="1" max="1" width="34.7109375" customWidth="1"/>
    <col min="2" max="2" width="72.85546875" customWidth="1"/>
    <col min="3" max="3" width="26.42578125" customWidth="1"/>
    <col min="4" max="4" width="24.28515625" customWidth="1"/>
    <col min="5" max="5" width="25.28515625" customWidth="1"/>
  </cols>
  <sheetData>
    <row r="1" spans="1:5" ht="18.75" x14ac:dyDescent="0.3">
      <c r="A1" s="29"/>
      <c r="B1" s="29"/>
      <c r="C1" s="29"/>
      <c r="D1" s="187" t="s">
        <v>598</v>
      </c>
      <c r="E1" s="187"/>
    </row>
    <row r="2" spans="1:5" ht="18.75" x14ac:dyDescent="0.3">
      <c r="A2" s="30"/>
      <c r="B2" s="30"/>
      <c r="C2" s="30"/>
      <c r="D2" s="187" t="s">
        <v>1344</v>
      </c>
      <c r="E2" s="187"/>
    </row>
    <row r="3" spans="1:5" ht="18.75" x14ac:dyDescent="0.3">
      <c r="A3" s="29"/>
      <c r="B3" s="29"/>
      <c r="C3" s="29"/>
      <c r="D3" s="187" t="s">
        <v>1342</v>
      </c>
      <c r="E3" s="187"/>
    </row>
    <row r="4" spans="1:5" ht="18.75" x14ac:dyDescent="0.3">
      <c r="A4" s="29"/>
      <c r="B4" s="29"/>
      <c r="C4" s="29"/>
      <c r="D4" s="187" t="s">
        <v>1347</v>
      </c>
      <c r="E4" s="187"/>
    </row>
    <row r="5" spans="1:5" x14ac:dyDescent="0.2">
      <c r="A5" s="31"/>
      <c r="B5" s="31"/>
      <c r="C5" s="31"/>
      <c r="D5" s="31"/>
      <c r="E5" s="31"/>
    </row>
    <row r="6" spans="1:5" ht="36" customHeight="1" x14ac:dyDescent="0.2">
      <c r="A6" s="188" t="s">
        <v>1346</v>
      </c>
      <c r="B6" s="188"/>
      <c r="C6" s="188"/>
      <c r="D6" s="188"/>
      <c r="E6" s="188"/>
    </row>
    <row r="7" spans="1:5" ht="18.75" x14ac:dyDescent="0.3">
      <c r="A7" s="75"/>
      <c r="B7" s="75"/>
      <c r="C7" s="76"/>
      <c r="D7" s="32"/>
      <c r="E7" s="76" t="s">
        <v>1081</v>
      </c>
    </row>
    <row r="8" spans="1:5" x14ac:dyDescent="0.2">
      <c r="A8" s="189" t="s">
        <v>579</v>
      </c>
      <c r="B8" s="189" t="s">
        <v>259</v>
      </c>
      <c r="C8" s="191" t="s">
        <v>1087</v>
      </c>
      <c r="D8" s="191" t="s">
        <v>1345</v>
      </c>
      <c r="E8" s="191" t="s">
        <v>1064</v>
      </c>
    </row>
    <row r="9" spans="1:5" ht="61.5" customHeight="1" x14ac:dyDescent="0.2">
      <c r="A9" s="190"/>
      <c r="B9" s="190"/>
      <c r="C9" s="192"/>
      <c r="D9" s="192"/>
      <c r="E9" s="192"/>
    </row>
    <row r="10" spans="1:5" ht="72" customHeight="1" x14ac:dyDescent="0.2">
      <c r="A10" s="77" t="s">
        <v>1065</v>
      </c>
      <c r="B10" s="78" t="s">
        <v>580</v>
      </c>
      <c r="C10" s="79">
        <f>C11+C14</f>
        <v>-18333333.329999998</v>
      </c>
      <c r="D10" s="79">
        <f>D11+D14</f>
        <v>-18333333.329999998</v>
      </c>
      <c r="E10" s="80">
        <f>D10/C10*100</f>
        <v>100</v>
      </c>
    </row>
    <row r="11" spans="1:5" ht="81.75" customHeight="1" x14ac:dyDescent="0.2">
      <c r="A11" s="81" t="s">
        <v>1066</v>
      </c>
      <c r="B11" s="82" t="s">
        <v>581</v>
      </c>
      <c r="C11" s="83">
        <f t="shared" ref="C11:D12" si="0">C12</f>
        <v>0</v>
      </c>
      <c r="D11" s="83">
        <f t="shared" si="0"/>
        <v>0</v>
      </c>
      <c r="E11" s="80">
        <v>0</v>
      </c>
    </row>
    <row r="12" spans="1:5" ht="82.5" customHeight="1" x14ac:dyDescent="0.2">
      <c r="A12" s="84" t="s">
        <v>1067</v>
      </c>
      <c r="B12" s="85" t="s">
        <v>582</v>
      </c>
      <c r="C12" s="83">
        <f t="shared" si="0"/>
        <v>0</v>
      </c>
      <c r="D12" s="83">
        <f t="shared" si="0"/>
        <v>0</v>
      </c>
      <c r="E12" s="80">
        <v>0</v>
      </c>
    </row>
    <row r="13" spans="1:5" ht="222" customHeight="1" x14ac:dyDescent="0.2">
      <c r="A13" s="84" t="s">
        <v>1068</v>
      </c>
      <c r="B13" s="85" t="s">
        <v>583</v>
      </c>
      <c r="C13" s="83">
        <v>0</v>
      </c>
      <c r="D13" s="86">
        <v>0</v>
      </c>
      <c r="E13" s="80">
        <v>0</v>
      </c>
    </row>
    <row r="14" spans="1:5" ht="78" customHeight="1" x14ac:dyDescent="0.2">
      <c r="A14" s="81" t="s">
        <v>1069</v>
      </c>
      <c r="B14" s="82" t="s">
        <v>584</v>
      </c>
      <c r="C14" s="86">
        <f>C15</f>
        <v>-18333333.329999998</v>
      </c>
      <c r="D14" s="86">
        <f>D15</f>
        <v>-18333333.329999998</v>
      </c>
      <c r="E14" s="80">
        <v>0</v>
      </c>
    </row>
    <row r="15" spans="1:5" ht="87.75" customHeight="1" x14ac:dyDescent="0.2">
      <c r="A15" s="84" t="s">
        <v>1070</v>
      </c>
      <c r="B15" s="85" t="s">
        <v>585</v>
      </c>
      <c r="C15" s="83">
        <f>C16</f>
        <v>-18333333.329999998</v>
      </c>
      <c r="D15" s="83">
        <f>D16</f>
        <v>-18333333.329999998</v>
      </c>
      <c r="E15" s="80">
        <v>0</v>
      </c>
    </row>
    <row r="16" spans="1:5" ht="227.25" customHeight="1" x14ac:dyDescent="0.2">
      <c r="A16" s="84" t="s">
        <v>1071</v>
      </c>
      <c r="B16" s="85" t="s">
        <v>586</v>
      </c>
      <c r="C16" s="83">
        <v>-18333333.329999998</v>
      </c>
      <c r="D16" s="87">
        <v>-18333333.329999998</v>
      </c>
      <c r="E16" s="80">
        <f>D16/C16*100</f>
        <v>100</v>
      </c>
    </row>
    <row r="17" spans="1:10" ht="37.5" x14ac:dyDescent="0.2">
      <c r="A17" s="88" t="s">
        <v>1072</v>
      </c>
      <c r="B17" s="89" t="s">
        <v>587</v>
      </c>
      <c r="C17" s="90">
        <f>C18+C22</f>
        <v>388376951.64999998</v>
      </c>
      <c r="D17" s="90">
        <f>D18+D22</f>
        <v>312740549.54999971</v>
      </c>
      <c r="E17" s="80">
        <f t="shared" ref="E17:E25" si="1">D17/C17*100</f>
        <v>80.525002377545107</v>
      </c>
    </row>
    <row r="18" spans="1:10" ht="18.75" x14ac:dyDescent="0.2">
      <c r="A18" s="84" t="s">
        <v>1073</v>
      </c>
      <c r="B18" s="85" t="s">
        <v>1077</v>
      </c>
      <c r="C18" s="91">
        <f t="shared" ref="C18:C20" si="2">C19</f>
        <v>-209215588.28</v>
      </c>
      <c r="D18" s="91">
        <v>-3109599051.6500001</v>
      </c>
      <c r="E18" s="80">
        <f t="shared" si="1"/>
        <v>1486.3132700649069</v>
      </c>
    </row>
    <row r="19" spans="1:10" ht="18.75" x14ac:dyDescent="0.2">
      <c r="A19" s="84" t="s">
        <v>1074</v>
      </c>
      <c r="B19" s="85" t="s">
        <v>1078</v>
      </c>
      <c r="C19" s="91">
        <f t="shared" si="2"/>
        <v>-209215588.28</v>
      </c>
      <c r="D19" s="91">
        <v>-3109599051.6500001</v>
      </c>
      <c r="E19" s="80">
        <f t="shared" si="1"/>
        <v>1486.3132700649069</v>
      </c>
    </row>
    <row r="20" spans="1:10" ht="18.75" x14ac:dyDescent="0.2">
      <c r="A20" s="84" t="s">
        <v>1075</v>
      </c>
      <c r="B20" s="85" t="s">
        <v>1079</v>
      </c>
      <c r="C20" s="91">
        <f t="shared" si="2"/>
        <v>-209215588.28</v>
      </c>
      <c r="D20" s="91">
        <v>-3109599051.6500001</v>
      </c>
      <c r="E20" s="80">
        <f t="shared" si="1"/>
        <v>1486.3132700649069</v>
      </c>
    </row>
    <row r="21" spans="1:10" ht="37.5" x14ac:dyDescent="0.2">
      <c r="A21" s="84" t="s">
        <v>1076</v>
      </c>
      <c r="B21" s="85" t="s">
        <v>1080</v>
      </c>
      <c r="C21" s="91">
        <v>-209215588.28</v>
      </c>
      <c r="D21" s="91">
        <v>-3109599051.6500001</v>
      </c>
      <c r="E21" s="80">
        <f t="shared" si="1"/>
        <v>1486.3132700649069</v>
      </c>
    </row>
    <row r="22" spans="1:10" ht="18.75" x14ac:dyDescent="0.2">
      <c r="A22" s="84" t="s">
        <v>588</v>
      </c>
      <c r="B22" s="85" t="s">
        <v>589</v>
      </c>
      <c r="C22" s="91">
        <v>597592539.92999995</v>
      </c>
      <c r="D22" s="91">
        <v>3422339601.1999998</v>
      </c>
      <c r="E22" s="80">
        <f t="shared" si="1"/>
        <v>572.6878052394834</v>
      </c>
    </row>
    <row r="23" spans="1:10" ht="18.75" x14ac:dyDescent="0.2">
      <c r="A23" s="84" t="s">
        <v>590</v>
      </c>
      <c r="B23" s="85" t="s">
        <v>591</v>
      </c>
      <c r="C23" s="91">
        <f>C24</f>
        <v>597592539.92999995</v>
      </c>
      <c r="D23" s="91">
        <f>D24</f>
        <v>3422339601.1999998</v>
      </c>
      <c r="E23" s="80">
        <f t="shared" si="1"/>
        <v>572.6878052394834</v>
      </c>
    </row>
    <row r="24" spans="1:10" ht="37.5" x14ac:dyDescent="0.2">
      <c r="A24" s="84" t="s">
        <v>592</v>
      </c>
      <c r="B24" s="85" t="s">
        <v>593</v>
      </c>
      <c r="C24" s="91">
        <v>597592539.92999995</v>
      </c>
      <c r="D24" s="91">
        <v>3422339601.1999998</v>
      </c>
      <c r="E24" s="80">
        <f t="shared" si="1"/>
        <v>572.6878052394834</v>
      </c>
    </row>
    <row r="25" spans="1:10" ht="18.75" x14ac:dyDescent="0.2">
      <c r="A25" s="185" t="s">
        <v>594</v>
      </c>
      <c r="B25" s="186"/>
      <c r="C25" s="80">
        <f>C10+C17</f>
        <v>370043618.31999999</v>
      </c>
      <c r="D25" s="80">
        <f>D10+D17</f>
        <v>294407216.21999973</v>
      </c>
      <c r="E25" s="80">
        <f t="shared" si="1"/>
        <v>79.560138763265272</v>
      </c>
    </row>
    <row r="32" spans="1:10" ht="23.25" x14ac:dyDescent="0.35">
      <c r="A32" s="70"/>
      <c r="B32" s="69"/>
      <c r="C32" s="71"/>
      <c r="D32" s="71"/>
      <c r="E32" s="20"/>
      <c r="F32" s="24"/>
      <c r="G32" s="24"/>
      <c r="H32" s="24"/>
      <c r="I32" s="24"/>
      <c r="J32" s="24"/>
    </row>
    <row r="33" spans="1:10" ht="24.75" customHeight="1" x14ac:dyDescent="0.35">
      <c r="A33" s="70"/>
      <c r="B33" s="69"/>
      <c r="C33" s="71"/>
      <c r="D33" s="71"/>
      <c r="E33" s="74"/>
      <c r="F33" s="28"/>
      <c r="G33" s="74"/>
      <c r="H33" s="24"/>
      <c r="I33" s="24"/>
      <c r="J33" s="74"/>
    </row>
  </sheetData>
  <mergeCells count="11">
    <mergeCell ref="A25:B25"/>
    <mergeCell ref="D1:E1"/>
    <mergeCell ref="D2:E2"/>
    <mergeCell ref="D3:E3"/>
    <mergeCell ref="D4:E4"/>
    <mergeCell ref="A6:E6"/>
    <mergeCell ref="A8:A9"/>
    <mergeCell ref="B8:B9"/>
    <mergeCell ref="C8:C9"/>
    <mergeCell ref="D8:D9"/>
    <mergeCell ref="E8:E9"/>
  </mergeCells>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Прил 1</vt:lpstr>
      <vt:lpstr>Прил 2</vt:lpstr>
      <vt:lpstr>Прил 3</vt:lpstr>
      <vt:lpstr>Прил 4</vt:lpstr>
      <vt:lpstr>Пр 5</vt:lpstr>
      <vt:lpstr>'Пр 5'!Область_печати</vt:lpstr>
      <vt:lpstr>'Прил 1'!Область_печати</vt:lpstr>
      <vt:lpstr>'Прил 2'!Область_печати</vt:lpstr>
      <vt:lpstr>'Прил 3'!Область_печати</vt:lpstr>
      <vt:lpstr>'Прил 4'!Область_печати</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Селиванова</dc:creator>
  <cp:lastModifiedBy>Селиванова</cp:lastModifiedBy>
  <cp:lastPrinted>2026-03-30T06:14:14Z</cp:lastPrinted>
  <dcterms:created xsi:type="dcterms:W3CDTF">2024-04-04T06:09:13Z</dcterms:created>
  <dcterms:modified xsi:type="dcterms:W3CDTF">2026-03-30T06:14:16Z</dcterms:modified>
</cp:coreProperties>
</file>